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32760" windowWidth="15150" windowHeight="13740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</sheets>
  <definedNames/>
  <calcPr fullCalcOnLoad="1" refMode="R1C1"/>
</workbook>
</file>

<file path=xl/sharedStrings.xml><?xml version="1.0" encoding="utf-8"?>
<sst xmlns="http://schemas.openxmlformats.org/spreadsheetml/2006/main" count="280" uniqueCount="33">
  <si>
    <t>1ª Instância</t>
  </si>
  <si>
    <t>2ª Instância</t>
  </si>
  <si>
    <t>GOVERNO DO ESTADO DE SÃO PAULO</t>
  </si>
  <si>
    <t>SECRETARIA DA FAZENDA</t>
  </si>
  <si>
    <t>COORDENADORIA DA ADMINISTRAÇÃO TRIBUTÁRIA</t>
  </si>
  <si>
    <t>Histórico de 2014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</si>
  <si>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</si>
  <si>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2013</t>
  </si>
  <si>
    <t>Produtividade do Contencioso por Órgão</t>
  </si>
  <si>
    <t>1º TRIM</t>
  </si>
  <si>
    <t>2º TRIM</t>
  </si>
  <si>
    <t>3º TRIM</t>
  </si>
  <si>
    <t>4º TRIM</t>
  </si>
  <si>
    <t>TOTAL</t>
  </si>
  <si>
    <t>Total 1ª Instância</t>
  </si>
  <si>
    <t>Quantidade de Julgamentos/Despachos Realizados por Órgão</t>
  </si>
  <si>
    <t>DTJ-1/
São Paulo</t>
  </si>
  <si>
    <t>DTJ-2/
Campinas</t>
  </si>
  <si>
    <t>DTJ-3/
Bauru</t>
  </si>
  <si>
    <t>Histórico de 2010</t>
  </si>
  <si>
    <t>Histórico de 2011</t>
  </si>
  <si>
    <t>Histórico de 2012</t>
  </si>
  <si>
    <t xml:space="preserve">Produtividade do Contencioso por Órgão </t>
  </si>
  <si>
    <t>TRIBUNAL DE IMPOSTOS E TAXAS</t>
  </si>
  <si>
    <t>Histórico até 12/2015, atualizado em 28/01/2016 (atualização trimestral)</t>
  </si>
  <si>
    <t>Histórico até 12/2016 (atualização trimestral)</t>
  </si>
  <si>
    <t>Histórico até 12/2017 (atualização trimestral)</t>
  </si>
  <si>
    <t>Histórico até 12/2018 (atualização trimestral)</t>
  </si>
  <si>
    <t>Histórico até 12/2019 (atualização trimestral)</t>
  </si>
  <si>
    <t>Histórico até 12/2020 (atualização trimestral)</t>
  </si>
  <si>
    <t>Histórico até 12/2021 (atualização trimestral)</t>
  </si>
  <si>
    <t>Histórico até 12/2022 (atualização trimestral)</t>
  </si>
  <si>
    <t>Histórico até 12/2023 (atualização trimestral)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</si>
</sst>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* #,##0.0_);_(* \(#,##0.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i/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3" fillId="0" borderId="0" xfId="47" applyFont="1">
      <alignment/>
      <protection/>
    </xf>
    <xf numFmtId="0" fontId="4" fillId="0" borderId="0" xfId="0" applyFont="1" applyAlignment="1">
      <alignment horizontal="left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vertical="center" wrapText="1"/>
    </xf>
    <xf numFmtId="0" fontId="3" fillId="33" borderId="0" xfId="47" applyFont="1" applyFill="1" applyProtection="1">
      <alignment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3" fontId="54" fillId="8" borderId="12" xfId="0" applyNumberFormat="1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3" fontId="54" fillId="34" borderId="12" xfId="0" applyNumberFormat="1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3" fontId="54" fillId="2" borderId="12" xfId="0" applyNumberFormat="1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2" borderId="13" xfId="0" applyFont="1" applyFill="1" applyBorder="1" applyAlignment="1">
      <alignment horizontal="center" vertical="center" wrapText="1"/>
    </xf>
    <xf numFmtId="0" fontId="54" fillId="2" borderId="14" xfId="0" applyFont="1" applyFill="1" applyBorder="1" applyAlignment="1">
      <alignment horizontal="center" vertical="center" wrapText="1"/>
    </xf>
    <xf numFmtId="0" fontId="54" fillId="8" borderId="13" xfId="0" applyFont="1" applyFill="1" applyBorder="1" applyAlignment="1">
      <alignment horizontal="center" vertical="center" wrapText="1"/>
    </xf>
    <xf numFmtId="0" fontId="54" fillId="8" borderId="14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_Tabela1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zoomScalePageLayoutView="0" workbookViewId="0" topLeftCell="A3">
      <selection activeCell="N20" sqref="N2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32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2023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498</v>
      </c>
      <c r="E15" s="22">
        <v>485</v>
      </c>
      <c r="F15" s="22">
        <v>493</v>
      </c>
      <c r="G15" s="18">
        <v>1476</v>
      </c>
      <c r="I15" s="18">
        <v>949</v>
      </c>
      <c r="K15" s="14">
        <v>2425</v>
      </c>
    </row>
    <row r="16" spans="2:11" ht="14.25">
      <c r="B16" s="13" t="s">
        <v>10</v>
      </c>
      <c r="C16" s="2"/>
      <c r="D16" s="22">
        <v>413</v>
      </c>
      <c r="E16" s="22">
        <v>397</v>
      </c>
      <c r="F16" s="22">
        <v>474</v>
      </c>
      <c r="G16" s="18">
        <v>1284</v>
      </c>
      <c r="I16" s="18">
        <v>907</v>
      </c>
      <c r="K16" s="14">
        <v>2191</v>
      </c>
    </row>
    <row r="17" spans="2:11" ht="14.25">
      <c r="B17" s="13" t="s">
        <v>11</v>
      </c>
      <c r="C17" s="2"/>
      <c r="D17" s="22">
        <v>409</v>
      </c>
      <c r="E17" s="22">
        <v>382</v>
      </c>
      <c r="F17" s="22">
        <v>378</v>
      </c>
      <c r="G17" s="18">
        <v>1169</v>
      </c>
      <c r="I17" s="18">
        <v>841</v>
      </c>
      <c r="K17" s="14">
        <v>2010</v>
      </c>
    </row>
    <row r="18" spans="2:11" ht="14.25">
      <c r="B18" s="13" t="s">
        <v>12</v>
      </c>
      <c r="C18" s="2"/>
      <c r="D18" s="22">
        <v>396</v>
      </c>
      <c r="E18" s="22">
        <v>408</v>
      </c>
      <c r="F18" s="22">
        <v>387</v>
      </c>
      <c r="G18" s="18">
        <v>1191</v>
      </c>
      <c r="I18" s="18">
        <v>817</v>
      </c>
      <c r="K18" s="14">
        <v>2008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1716</v>
      </c>
      <c r="E20" s="16">
        <v>1672</v>
      </c>
      <c r="F20" s="16">
        <v>1732</v>
      </c>
      <c r="G20" s="16">
        <v>5120</v>
      </c>
      <c r="I20" s="16">
        <v>3514</v>
      </c>
      <c r="K20" s="16">
        <v>8634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5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2014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1245</v>
      </c>
      <c r="E15" s="22">
        <v>1094</v>
      </c>
      <c r="F15" s="22">
        <v>954</v>
      </c>
      <c r="G15" s="18">
        <v>3293</v>
      </c>
      <c r="I15" s="18">
        <v>1148</v>
      </c>
      <c r="K15" s="14">
        <v>4441</v>
      </c>
    </row>
    <row r="16" spans="2:11" ht="14.25">
      <c r="B16" s="13" t="s">
        <v>10</v>
      </c>
      <c r="C16" s="2"/>
      <c r="D16" s="22">
        <v>1084</v>
      </c>
      <c r="E16" s="22">
        <v>954</v>
      </c>
      <c r="F16" s="22">
        <v>901</v>
      </c>
      <c r="G16" s="18">
        <v>2939</v>
      </c>
      <c r="I16" s="18">
        <v>1627</v>
      </c>
      <c r="K16" s="14">
        <v>4566</v>
      </c>
    </row>
    <row r="17" spans="2:11" ht="14.25">
      <c r="B17" s="13" t="s">
        <v>11</v>
      </c>
      <c r="C17" s="2"/>
      <c r="D17" s="22">
        <v>946</v>
      </c>
      <c r="E17" s="22">
        <v>845</v>
      </c>
      <c r="F17" s="22">
        <v>779</v>
      </c>
      <c r="G17" s="18">
        <v>2570</v>
      </c>
      <c r="I17" s="18">
        <v>1467</v>
      </c>
      <c r="K17" s="14">
        <v>4037</v>
      </c>
    </row>
    <row r="18" spans="2:11" ht="14.25">
      <c r="B18" s="13" t="s">
        <v>12</v>
      </c>
      <c r="C18" s="2"/>
      <c r="D18" s="22">
        <v>976</v>
      </c>
      <c r="E18" s="22">
        <v>795</v>
      </c>
      <c r="F18" s="22">
        <v>753</v>
      </c>
      <c r="G18" s="18">
        <v>2524</v>
      </c>
      <c r="I18" s="18">
        <v>3224</v>
      </c>
      <c r="K18" s="14">
        <v>5748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4251</v>
      </c>
      <c r="E20" s="16">
        <v>3688</v>
      </c>
      <c r="F20" s="16">
        <v>3387</v>
      </c>
      <c r="G20" s="16">
        <v>11326</v>
      </c>
      <c r="I20" s="16">
        <v>7466</v>
      </c>
      <c r="K20" s="16">
        <v>18792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7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2013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1156</v>
      </c>
      <c r="E15" s="22">
        <v>958</v>
      </c>
      <c r="F15" s="22">
        <v>948</v>
      </c>
      <c r="G15" s="18">
        <v>3062</v>
      </c>
      <c r="I15" s="18">
        <v>1276</v>
      </c>
      <c r="K15" s="14">
        <v>4338</v>
      </c>
    </row>
    <row r="16" spans="2:11" ht="14.25">
      <c r="B16" s="13" t="s">
        <v>10</v>
      </c>
      <c r="C16" s="2"/>
      <c r="D16" s="22">
        <v>1209</v>
      </c>
      <c r="E16" s="22">
        <v>882</v>
      </c>
      <c r="F16" s="22">
        <v>916</v>
      </c>
      <c r="G16" s="18">
        <v>3007</v>
      </c>
      <c r="I16" s="18">
        <v>854</v>
      </c>
      <c r="K16" s="14">
        <v>3861</v>
      </c>
    </row>
    <row r="17" spans="2:11" ht="14.25">
      <c r="B17" s="13" t="s">
        <v>11</v>
      </c>
      <c r="C17" s="2"/>
      <c r="D17" s="22">
        <v>1061</v>
      </c>
      <c r="E17" s="22">
        <v>1041</v>
      </c>
      <c r="F17" s="22">
        <v>937</v>
      </c>
      <c r="G17" s="18">
        <v>3039</v>
      </c>
      <c r="I17" s="18">
        <v>677</v>
      </c>
      <c r="K17" s="14">
        <v>3716</v>
      </c>
    </row>
    <row r="18" spans="2:11" ht="14.25">
      <c r="B18" s="13" t="s">
        <v>12</v>
      </c>
      <c r="C18" s="2"/>
      <c r="D18" s="22">
        <v>1170</v>
      </c>
      <c r="E18" s="22">
        <v>975</v>
      </c>
      <c r="F18" s="22">
        <v>1076</v>
      </c>
      <c r="G18" s="18">
        <v>3221</v>
      </c>
      <c r="I18" s="18">
        <v>611</v>
      </c>
      <c r="K18" s="14">
        <v>3832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4596</v>
      </c>
      <c r="E20" s="16">
        <v>3856</v>
      </c>
      <c r="F20" s="16">
        <v>3877</v>
      </c>
      <c r="G20" s="16">
        <v>12329</v>
      </c>
      <c r="I20" s="16">
        <v>3418</v>
      </c>
      <c r="K20" s="16">
        <v>15747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21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2012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1052</v>
      </c>
      <c r="E15" s="22">
        <v>697</v>
      </c>
      <c r="F15" s="22">
        <v>531</v>
      </c>
      <c r="G15" s="18">
        <v>2280</v>
      </c>
      <c r="I15" s="18">
        <v>1803</v>
      </c>
      <c r="K15" s="14">
        <v>4083</v>
      </c>
    </row>
    <row r="16" spans="2:11" ht="14.25">
      <c r="B16" s="13" t="s">
        <v>10</v>
      </c>
      <c r="C16" s="2"/>
      <c r="D16" s="22">
        <v>1383</v>
      </c>
      <c r="E16" s="22">
        <v>753</v>
      </c>
      <c r="F16" s="22">
        <v>598</v>
      </c>
      <c r="G16" s="18">
        <v>2734</v>
      </c>
      <c r="I16" s="18">
        <v>2285</v>
      </c>
      <c r="K16" s="14">
        <v>5019</v>
      </c>
    </row>
    <row r="17" spans="2:11" ht="14.25">
      <c r="B17" s="13" t="s">
        <v>11</v>
      </c>
      <c r="C17" s="2"/>
      <c r="D17" s="22">
        <v>1169</v>
      </c>
      <c r="E17" s="22">
        <v>724</v>
      </c>
      <c r="F17" s="22">
        <v>523</v>
      </c>
      <c r="G17" s="18">
        <v>2416</v>
      </c>
      <c r="I17" s="18">
        <v>1803</v>
      </c>
      <c r="K17" s="14">
        <v>4219</v>
      </c>
    </row>
    <row r="18" spans="2:11" ht="14.25">
      <c r="B18" s="13" t="s">
        <v>12</v>
      </c>
      <c r="C18" s="2"/>
      <c r="D18" s="22">
        <v>1019</v>
      </c>
      <c r="E18" s="22">
        <v>817</v>
      </c>
      <c r="F18" s="22">
        <v>989</v>
      </c>
      <c r="G18" s="18">
        <v>2825</v>
      </c>
      <c r="I18" s="18">
        <v>1640</v>
      </c>
      <c r="K18" s="14">
        <v>4465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4623</v>
      </c>
      <c r="E20" s="16">
        <v>2991</v>
      </c>
      <c r="F20" s="16">
        <v>2641</v>
      </c>
      <c r="G20" s="16">
        <v>10255</v>
      </c>
      <c r="I20" s="16">
        <v>7531</v>
      </c>
      <c r="K20" s="16">
        <v>17786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20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2011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1666</v>
      </c>
      <c r="E15" s="22">
        <v>1541</v>
      </c>
      <c r="F15" s="22">
        <v>1730</v>
      </c>
      <c r="G15" s="18">
        <v>4937</v>
      </c>
      <c r="I15" s="18">
        <v>1483</v>
      </c>
      <c r="K15" s="14">
        <v>6420</v>
      </c>
    </row>
    <row r="16" spans="2:11" ht="14.25">
      <c r="B16" s="13" t="s">
        <v>10</v>
      </c>
      <c r="C16" s="2"/>
      <c r="D16" s="22">
        <v>1300</v>
      </c>
      <c r="E16" s="22">
        <v>1193</v>
      </c>
      <c r="F16" s="22">
        <v>507</v>
      </c>
      <c r="G16" s="18">
        <v>3000</v>
      </c>
      <c r="I16" s="18">
        <v>1733</v>
      </c>
      <c r="K16" s="14">
        <v>4733</v>
      </c>
    </row>
    <row r="17" spans="2:11" ht="14.25">
      <c r="B17" s="13" t="s">
        <v>11</v>
      </c>
      <c r="C17" s="2"/>
      <c r="D17" s="22">
        <v>1138</v>
      </c>
      <c r="E17" s="22">
        <v>768</v>
      </c>
      <c r="F17" s="22">
        <v>617</v>
      </c>
      <c r="G17" s="18">
        <v>2523</v>
      </c>
      <c r="I17" s="18">
        <v>1837</v>
      </c>
      <c r="K17" s="14">
        <v>4360</v>
      </c>
    </row>
    <row r="18" spans="2:11" ht="14.25">
      <c r="B18" s="13" t="s">
        <v>12</v>
      </c>
      <c r="C18" s="2"/>
      <c r="D18" s="22">
        <v>909</v>
      </c>
      <c r="E18" s="22">
        <v>553</v>
      </c>
      <c r="F18" s="22">
        <v>371</v>
      </c>
      <c r="G18" s="18">
        <v>1833</v>
      </c>
      <c r="I18" s="18">
        <v>2037</v>
      </c>
      <c r="K18" s="14">
        <v>3870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5013</v>
      </c>
      <c r="E20" s="16">
        <v>4055</v>
      </c>
      <c r="F20" s="16">
        <v>3225</v>
      </c>
      <c r="G20" s="16">
        <v>12293</v>
      </c>
      <c r="I20" s="16">
        <v>7090</v>
      </c>
      <c r="K20" s="16">
        <v>19383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8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19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2010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1144</v>
      </c>
      <c r="E15" s="22">
        <v>880</v>
      </c>
      <c r="F15" s="22">
        <v>497</v>
      </c>
      <c r="G15" s="18">
        <v>2521</v>
      </c>
      <c r="I15" s="18">
        <v>1613</v>
      </c>
      <c r="K15" s="14">
        <v>4134</v>
      </c>
    </row>
    <row r="16" spans="2:11" ht="14.25">
      <c r="B16" s="13" t="s">
        <v>10</v>
      </c>
      <c r="C16" s="2"/>
      <c r="D16" s="22">
        <v>1302</v>
      </c>
      <c r="E16" s="22">
        <v>766</v>
      </c>
      <c r="F16" s="22">
        <v>430</v>
      </c>
      <c r="G16" s="18">
        <v>2498</v>
      </c>
      <c r="I16" s="18">
        <v>2337</v>
      </c>
      <c r="K16" s="14">
        <v>4835</v>
      </c>
    </row>
    <row r="17" spans="2:11" ht="14.25">
      <c r="B17" s="13" t="s">
        <v>11</v>
      </c>
      <c r="C17" s="2"/>
      <c r="D17" s="22">
        <v>1216</v>
      </c>
      <c r="E17" s="22">
        <v>753</v>
      </c>
      <c r="F17" s="22">
        <v>349</v>
      </c>
      <c r="G17" s="18">
        <v>2318</v>
      </c>
      <c r="I17" s="18">
        <v>2249</v>
      </c>
      <c r="K17" s="14">
        <v>4567</v>
      </c>
    </row>
    <row r="18" spans="2:11" ht="14.25">
      <c r="B18" s="13" t="s">
        <v>12</v>
      </c>
      <c r="C18" s="2"/>
      <c r="D18" s="22">
        <v>1772</v>
      </c>
      <c r="E18" s="22">
        <v>747</v>
      </c>
      <c r="F18" s="22">
        <v>480</v>
      </c>
      <c r="G18" s="18">
        <v>2999</v>
      </c>
      <c r="I18" s="18">
        <v>2082</v>
      </c>
      <c r="K18" s="14">
        <v>5081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5434</v>
      </c>
      <c r="E20" s="16">
        <v>3146</v>
      </c>
      <c r="F20" s="16">
        <v>1756</v>
      </c>
      <c r="G20" s="16">
        <v>10336</v>
      </c>
      <c r="I20" s="16">
        <v>8281</v>
      </c>
      <c r="K20" s="16">
        <v>18617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K12:K13"/>
    <mergeCell ref="B1:K1"/>
    <mergeCell ref="B2:K2"/>
    <mergeCell ref="B3:K3"/>
    <mergeCell ref="B4:K4"/>
    <mergeCell ref="B6:K6"/>
    <mergeCell ref="B12:B13"/>
    <mergeCell ref="I12:I13"/>
    <mergeCell ref="D12:G12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O15" sqref="O15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31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2022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211</v>
      </c>
      <c r="E15" s="22">
        <v>177</v>
      </c>
      <c r="F15" s="22">
        <v>325</v>
      </c>
      <c r="G15" s="18">
        <v>713</v>
      </c>
      <c r="I15" s="18">
        <v>765</v>
      </c>
      <c r="K15" s="14">
        <v>1478</v>
      </c>
    </row>
    <row r="16" spans="2:11" ht="14.25">
      <c r="B16" s="13" t="s">
        <v>10</v>
      </c>
      <c r="C16" s="2"/>
      <c r="D16" s="22">
        <v>919</v>
      </c>
      <c r="E16" s="22">
        <v>342</v>
      </c>
      <c r="F16" s="22">
        <v>676</v>
      </c>
      <c r="G16" s="18">
        <v>1937</v>
      </c>
      <c r="I16" s="18">
        <v>1080</v>
      </c>
      <c r="K16" s="14">
        <v>3017</v>
      </c>
    </row>
    <row r="17" spans="2:11" ht="14.25">
      <c r="B17" s="13" t="s">
        <v>11</v>
      </c>
      <c r="C17" s="2"/>
      <c r="D17" s="22">
        <v>538</v>
      </c>
      <c r="E17" s="22">
        <v>433</v>
      </c>
      <c r="F17" s="22">
        <v>527</v>
      </c>
      <c r="G17" s="18">
        <v>1498</v>
      </c>
      <c r="I17" s="18">
        <v>950</v>
      </c>
      <c r="K17" s="14">
        <v>2448</v>
      </c>
    </row>
    <row r="18" spans="2:11" ht="14.25">
      <c r="B18" s="13" t="s">
        <v>12</v>
      </c>
      <c r="C18" s="2"/>
      <c r="D18" s="22">
        <v>423</v>
      </c>
      <c r="E18" s="22">
        <v>410</v>
      </c>
      <c r="F18" s="22">
        <v>330</v>
      </c>
      <c r="G18" s="18">
        <v>1163</v>
      </c>
      <c r="I18" s="18">
        <v>794</v>
      </c>
      <c r="K18" s="14">
        <v>1957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2091</v>
      </c>
      <c r="E20" s="16">
        <v>1362</v>
      </c>
      <c r="F20" s="16">
        <v>1858</v>
      </c>
      <c r="G20" s="16">
        <v>5311</v>
      </c>
      <c r="I20" s="16">
        <v>3589</v>
      </c>
      <c r="K20" s="16">
        <v>8900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N12" sqref="N12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30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2021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1247</v>
      </c>
      <c r="E15" s="22">
        <v>1027</v>
      </c>
      <c r="F15" s="22">
        <v>1167</v>
      </c>
      <c r="G15" s="18">
        <v>3441</v>
      </c>
      <c r="I15" s="18">
        <v>1201</v>
      </c>
      <c r="K15" s="14">
        <v>4642</v>
      </c>
    </row>
    <row r="16" spans="2:11" ht="14.25">
      <c r="B16" s="13" t="s">
        <v>10</v>
      </c>
      <c r="C16" s="2"/>
      <c r="D16" s="22">
        <v>812</v>
      </c>
      <c r="E16" s="22">
        <v>692</v>
      </c>
      <c r="F16" s="22">
        <v>589</v>
      </c>
      <c r="G16" s="18">
        <v>2093</v>
      </c>
      <c r="I16" s="18">
        <v>1474</v>
      </c>
      <c r="K16" s="14">
        <v>3567</v>
      </c>
    </row>
    <row r="17" spans="2:11" ht="14.25">
      <c r="B17" s="13" t="s">
        <v>11</v>
      </c>
      <c r="C17" s="2"/>
      <c r="D17" s="22">
        <v>624</v>
      </c>
      <c r="E17" s="22">
        <v>781</v>
      </c>
      <c r="F17" s="22">
        <v>423</v>
      </c>
      <c r="G17" s="18">
        <v>1828</v>
      </c>
      <c r="I17" s="18">
        <v>1153</v>
      </c>
      <c r="K17" s="14">
        <v>2981</v>
      </c>
    </row>
    <row r="18" spans="2:11" ht="14.25">
      <c r="B18" s="13" t="s">
        <v>12</v>
      </c>
      <c r="C18" s="2"/>
      <c r="D18" s="22">
        <v>196</v>
      </c>
      <c r="E18" s="22">
        <v>516</v>
      </c>
      <c r="F18" s="22">
        <v>0</v>
      </c>
      <c r="G18" s="18">
        <v>712</v>
      </c>
      <c r="I18" s="18">
        <v>977</v>
      </c>
      <c r="K18" s="14">
        <v>1689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2879</v>
      </c>
      <c r="E20" s="16">
        <v>3016</v>
      </c>
      <c r="F20" s="16">
        <v>2179</v>
      </c>
      <c r="G20" s="16">
        <v>8074</v>
      </c>
      <c r="I20" s="16">
        <v>4805</v>
      </c>
      <c r="K20" s="16">
        <v>12879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29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2020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848</v>
      </c>
      <c r="E15" s="22">
        <v>1025</v>
      </c>
      <c r="F15" s="22">
        <v>752</v>
      </c>
      <c r="G15" s="18">
        <v>2625</v>
      </c>
      <c r="I15" s="18">
        <v>807</v>
      </c>
      <c r="K15" s="14">
        <v>3432</v>
      </c>
    </row>
    <row r="16" spans="2:11" ht="14.25">
      <c r="B16" s="13" t="s">
        <v>10</v>
      </c>
      <c r="C16" s="2"/>
      <c r="D16" s="22">
        <v>559</v>
      </c>
      <c r="E16" s="22">
        <v>602</v>
      </c>
      <c r="F16" s="22">
        <v>175</v>
      </c>
      <c r="G16" s="18">
        <v>1336</v>
      </c>
      <c r="I16" s="18">
        <v>563</v>
      </c>
      <c r="K16" s="14">
        <v>1899</v>
      </c>
    </row>
    <row r="17" spans="2:11" ht="14.25">
      <c r="B17" s="13" t="s">
        <v>11</v>
      </c>
      <c r="C17" s="2"/>
      <c r="D17" s="22">
        <v>456</v>
      </c>
      <c r="E17" s="22">
        <v>519</v>
      </c>
      <c r="F17" s="22">
        <v>814</v>
      </c>
      <c r="G17" s="18">
        <v>1789</v>
      </c>
      <c r="I17" s="18">
        <v>1021</v>
      </c>
      <c r="K17" s="14">
        <v>2810</v>
      </c>
    </row>
    <row r="18" spans="2:11" ht="14.25">
      <c r="B18" s="13" t="s">
        <v>12</v>
      </c>
      <c r="C18" s="2"/>
      <c r="D18" s="22">
        <v>920</v>
      </c>
      <c r="E18" s="22">
        <v>857</v>
      </c>
      <c r="F18" s="22">
        <v>1028</v>
      </c>
      <c r="G18" s="18">
        <v>2805</v>
      </c>
      <c r="I18" s="18">
        <v>1065</v>
      </c>
      <c r="K18" s="14">
        <v>3870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2783</v>
      </c>
      <c r="E20" s="16">
        <v>3003</v>
      </c>
      <c r="F20" s="16">
        <v>2769</v>
      </c>
      <c r="G20" s="16">
        <v>8555</v>
      </c>
      <c r="I20" s="16">
        <v>3456</v>
      </c>
      <c r="K20" s="16">
        <v>12011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L26" sqref="L26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28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2019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981</v>
      </c>
      <c r="E15" s="22">
        <v>970</v>
      </c>
      <c r="F15" s="22">
        <v>731</v>
      </c>
      <c r="G15" s="18">
        <v>2682</v>
      </c>
      <c r="I15" s="18">
        <v>1292</v>
      </c>
      <c r="K15" s="14">
        <v>3974</v>
      </c>
    </row>
    <row r="16" spans="2:11" ht="14.25">
      <c r="B16" s="13" t="s">
        <v>10</v>
      </c>
      <c r="C16" s="2"/>
      <c r="D16" s="22">
        <v>1078</v>
      </c>
      <c r="E16" s="22">
        <v>1014</v>
      </c>
      <c r="F16" s="22">
        <v>954</v>
      </c>
      <c r="G16" s="18">
        <v>3046</v>
      </c>
      <c r="I16" s="18">
        <v>1071</v>
      </c>
      <c r="K16" s="14">
        <v>4117</v>
      </c>
    </row>
    <row r="17" spans="2:11" ht="14.25">
      <c r="B17" s="13" t="s">
        <v>11</v>
      </c>
      <c r="C17" s="2"/>
      <c r="D17" s="22">
        <v>1120</v>
      </c>
      <c r="E17" s="22">
        <v>1056</v>
      </c>
      <c r="F17" s="22">
        <v>750</v>
      </c>
      <c r="G17" s="18">
        <v>2926</v>
      </c>
      <c r="I17" s="18">
        <v>1160</v>
      </c>
      <c r="K17" s="14">
        <v>4086</v>
      </c>
    </row>
    <row r="18" spans="2:11" ht="14.25">
      <c r="B18" s="13" t="s">
        <v>12</v>
      </c>
      <c r="C18" s="2"/>
      <c r="D18" s="22">
        <v>936</v>
      </c>
      <c r="E18" s="22">
        <v>933</v>
      </c>
      <c r="F18" s="22">
        <v>817</v>
      </c>
      <c r="G18" s="18">
        <v>2686</v>
      </c>
      <c r="I18" s="18">
        <v>1132</v>
      </c>
      <c r="K18" s="14">
        <v>3818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4115</v>
      </c>
      <c r="E20" s="16">
        <v>3973</v>
      </c>
      <c r="F20" s="16">
        <v>3252</v>
      </c>
      <c r="G20" s="16">
        <v>11340</v>
      </c>
      <c r="I20" s="16">
        <v>4655</v>
      </c>
      <c r="K20" s="16">
        <v>15995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N12" sqref="N12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27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2018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809</v>
      </c>
      <c r="E15" s="22">
        <v>883</v>
      </c>
      <c r="F15" s="22">
        <v>615</v>
      </c>
      <c r="G15" s="18">
        <v>2307</v>
      </c>
      <c r="I15" s="18">
        <v>1696</v>
      </c>
      <c r="K15" s="14">
        <v>4003</v>
      </c>
    </row>
    <row r="16" spans="2:11" ht="14.25">
      <c r="B16" s="13" t="s">
        <v>10</v>
      </c>
      <c r="C16" s="2"/>
      <c r="D16" s="22">
        <v>872</v>
      </c>
      <c r="E16" s="22">
        <v>838</v>
      </c>
      <c r="F16" s="22">
        <v>675</v>
      </c>
      <c r="G16" s="18">
        <v>2385</v>
      </c>
      <c r="I16" s="18">
        <v>1991</v>
      </c>
      <c r="K16" s="14">
        <v>4376</v>
      </c>
    </row>
    <row r="17" spans="2:11" ht="14.25">
      <c r="B17" s="13" t="s">
        <v>11</v>
      </c>
      <c r="C17" s="2"/>
      <c r="D17" s="22">
        <v>792</v>
      </c>
      <c r="E17" s="22">
        <v>776</v>
      </c>
      <c r="F17" s="22">
        <v>622</v>
      </c>
      <c r="G17" s="18">
        <v>2190</v>
      </c>
      <c r="I17" s="18">
        <v>1540</v>
      </c>
      <c r="K17" s="14">
        <v>3730</v>
      </c>
    </row>
    <row r="18" spans="2:11" ht="14.25">
      <c r="B18" s="13" t="s">
        <v>12</v>
      </c>
      <c r="C18" s="2"/>
      <c r="D18" s="22">
        <v>750</v>
      </c>
      <c r="E18" s="22">
        <v>658</v>
      </c>
      <c r="F18" s="22">
        <v>568</v>
      </c>
      <c r="G18" s="18">
        <v>1976</v>
      </c>
      <c r="I18" s="18">
        <v>1366</v>
      </c>
      <c r="K18" s="14">
        <v>3342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3223</v>
      </c>
      <c r="E20" s="16">
        <v>3155</v>
      </c>
      <c r="F20" s="16">
        <v>2480</v>
      </c>
      <c r="G20" s="16">
        <v>8858</v>
      </c>
      <c r="I20" s="16">
        <v>6593</v>
      </c>
      <c r="K20" s="16">
        <v>15451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M30" sqref="M3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26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2017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f>239+322+367</f>
        <v>928</v>
      </c>
      <c r="E15" s="22">
        <f>313+284+335</f>
        <v>932</v>
      </c>
      <c r="F15" s="22">
        <f>268+283+315</f>
        <v>866</v>
      </c>
      <c r="G15" s="18">
        <f>SUM(D15:F15)</f>
        <v>2726</v>
      </c>
      <c r="I15" s="18">
        <f>794+1203</f>
        <v>1997</v>
      </c>
      <c r="K15" s="14">
        <v>4723</v>
      </c>
    </row>
    <row r="16" spans="2:11" ht="14.25">
      <c r="B16" s="13" t="s">
        <v>10</v>
      </c>
      <c r="C16" s="2"/>
      <c r="D16" s="22">
        <v>878</v>
      </c>
      <c r="E16" s="22">
        <v>896</v>
      </c>
      <c r="F16" s="22">
        <v>864</v>
      </c>
      <c r="G16" s="18">
        <v>2638</v>
      </c>
      <c r="I16" s="18">
        <v>2287</v>
      </c>
      <c r="K16" s="14">
        <v>4925</v>
      </c>
    </row>
    <row r="17" spans="2:11" ht="14.25">
      <c r="B17" s="13" t="s">
        <v>11</v>
      </c>
      <c r="C17" s="2"/>
      <c r="D17" s="22">
        <v>818</v>
      </c>
      <c r="E17" s="22">
        <v>826</v>
      </c>
      <c r="F17" s="22">
        <v>642</v>
      </c>
      <c r="G17" s="18">
        <v>2286</v>
      </c>
      <c r="I17" s="18">
        <v>2668</v>
      </c>
      <c r="K17" s="14">
        <v>4954</v>
      </c>
    </row>
    <row r="18" spans="2:11" ht="14.25">
      <c r="B18" s="13" t="s">
        <v>12</v>
      </c>
      <c r="C18" s="2"/>
      <c r="D18" s="22">
        <v>636</v>
      </c>
      <c r="E18" s="22">
        <v>705</v>
      </c>
      <c r="F18" s="22">
        <v>528</v>
      </c>
      <c r="G18" s="18">
        <v>1869</v>
      </c>
      <c r="I18" s="18">
        <v>1816</v>
      </c>
      <c r="K18" s="14">
        <v>3685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3260</v>
      </c>
      <c r="E20" s="16">
        <v>3359</v>
      </c>
      <c r="F20" s="16">
        <v>2900</v>
      </c>
      <c r="G20" s="16">
        <v>9519</v>
      </c>
      <c r="I20" s="16">
        <v>8768</v>
      </c>
      <c r="K20" s="16">
        <v>18287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D20" sqref="D20:K20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25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2016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1093</v>
      </c>
      <c r="E15" s="22">
        <v>1084</v>
      </c>
      <c r="F15" s="22">
        <v>972</v>
      </c>
      <c r="G15" s="18">
        <v>3149</v>
      </c>
      <c r="I15" s="18">
        <v>900</v>
      </c>
      <c r="K15" s="14">
        <v>4049</v>
      </c>
    </row>
    <row r="16" spans="2:11" ht="14.25">
      <c r="B16" s="13" t="s">
        <v>10</v>
      </c>
      <c r="C16" s="2"/>
      <c r="D16" s="22">
        <v>917</v>
      </c>
      <c r="E16" s="22">
        <v>954</v>
      </c>
      <c r="F16" s="22">
        <v>795</v>
      </c>
      <c r="G16" s="18">
        <v>2666</v>
      </c>
      <c r="I16" s="18">
        <v>1683</v>
      </c>
      <c r="K16" s="14">
        <v>4349</v>
      </c>
    </row>
    <row r="17" spans="2:11" ht="14.25">
      <c r="B17" s="13" t="s">
        <v>11</v>
      </c>
      <c r="C17" s="2"/>
      <c r="D17" s="22">
        <v>839</v>
      </c>
      <c r="E17" s="22">
        <v>842</v>
      </c>
      <c r="F17" s="22">
        <v>782</v>
      </c>
      <c r="G17" s="18">
        <v>2463</v>
      </c>
      <c r="I17" s="18">
        <v>1559</v>
      </c>
      <c r="K17" s="14">
        <v>4022</v>
      </c>
    </row>
    <row r="18" spans="2:11" ht="14.25">
      <c r="B18" s="13" t="s">
        <v>12</v>
      </c>
      <c r="C18" s="2"/>
      <c r="D18" s="22">
        <f>325+257+280</f>
        <v>862</v>
      </c>
      <c r="E18" s="22">
        <f>313+192+207</f>
        <v>712</v>
      </c>
      <c r="F18" s="22">
        <f>205+177+203</f>
        <v>585</v>
      </c>
      <c r="G18" s="18">
        <f>D18+E18+F18</f>
        <v>2159</v>
      </c>
      <c r="I18" s="18">
        <f>509+940</f>
        <v>1449</v>
      </c>
      <c r="K18" s="14">
        <f>G18+I18</f>
        <v>3608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3711</v>
      </c>
      <c r="E20" s="16">
        <v>3592</v>
      </c>
      <c r="F20" s="16">
        <v>3134</v>
      </c>
      <c r="G20" s="16">
        <v>10437</v>
      </c>
      <c r="I20" s="16">
        <v>5591</v>
      </c>
      <c r="K20" s="16">
        <v>16028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zoomScalePageLayoutView="0" workbookViewId="0" topLeftCell="A1">
      <selection activeCell="I7" sqref="I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3" customWidth="1"/>
    <col min="4" max="4" width="12.7109375" style="4" customWidth="1"/>
    <col min="5" max="5" width="12.7109375" style="2" customWidth="1"/>
    <col min="6" max="6" width="12.7109375" style="4" customWidth="1"/>
    <col min="7" max="7" width="12.7109375" style="2" customWidth="1"/>
    <col min="8" max="8" width="2.57421875" style="2" customWidth="1"/>
    <col min="9" max="9" width="12.7109375" style="2" customWidth="1"/>
    <col min="10" max="10" width="2.57421875" style="2" customWidth="1"/>
    <col min="11" max="11" width="12.7109375" style="2" customWidth="1"/>
    <col min="12" max="16384" width="9.140625" style="2" customWidth="1"/>
  </cols>
  <sheetData>
    <row r="1" spans="2:11" s="1" customFormat="1" ht="18">
      <c r="B1" s="25" t="s">
        <v>2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s="1" customFormat="1" ht="15.75">
      <c r="B2" s="26" t="s">
        <v>3</v>
      </c>
      <c r="C2" s="26"/>
      <c r="D2" s="26"/>
      <c r="E2" s="26"/>
      <c r="F2" s="26"/>
      <c r="G2" s="26"/>
      <c r="H2" s="26"/>
      <c r="I2" s="26"/>
      <c r="J2" s="26"/>
      <c r="K2" s="26"/>
    </row>
    <row r="3" spans="2:11" s="1" customFormat="1" ht="15">
      <c r="B3" s="27" t="s">
        <v>4</v>
      </c>
      <c r="C3" s="27"/>
      <c r="D3" s="27"/>
      <c r="E3" s="27"/>
      <c r="F3" s="27"/>
      <c r="G3" s="27"/>
      <c r="H3" s="27"/>
      <c r="I3" s="27"/>
      <c r="J3" s="27"/>
      <c r="K3" s="27"/>
    </row>
    <row r="4" spans="2:11" s="1" customFormat="1" ht="14.25">
      <c r="B4" s="28" t="s">
        <v>23</v>
      </c>
      <c r="C4" s="28"/>
      <c r="D4" s="28"/>
      <c r="E4" s="28"/>
      <c r="F4" s="28"/>
      <c r="G4" s="28"/>
      <c r="H4" s="28"/>
      <c r="I4" s="28"/>
      <c r="J4" s="28"/>
      <c r="K4" s="28"/>
    </row>
    <row r="6" spans="2:11" ht="15">
      <c r="B6" s="29" t="s">
        <v>22</v>
      </c>
      <c r="C6" s="29"/>
      <c r="D6" s="29"/>
      <c r="E6" s="29"/>
      <c r="F6" s="29"/>
      <c r="G6" s="29"/>
      <c r="H6" s="29"/>
      <c r="I6" s="29"/>
      <c r="J6" s="29"/>
      <c r="K6" s="29"/>
    </row>
    <row r="7" spans="1:10" ht="14.25">
      <c r="A7" s="6"/>
      <c r="H7" s="6"/>
      <c r="J7" s="6"/>
    </row>
    <row r="8" spans="1:10" ht="14.25">
      <c r="A8" s="6"/>
      <c r="B8" s="5" t="s">
        <v>24</v>
      </c>
      <c r="H8" s="6"/>
      <c r="J8" s="6"/>
    </row>
    <row r="9" spans="2:3" ht="14.25">
      <c r="B9" s="2"/>
      <c r="C9" s="5"/>
    </row>
    <row r="10" spans="1:9" ht="14.25">
      <c r="A10" s="6"/>
      <c r="B10" s="24" t="s">
        <v>15</v>
      </c>
      <c r="C10" s="24"/>
      <c r="D10" s="24"/>
      <c r="E10" s="24"/>
      <c r="F10" s="24"/>
      <c r="G10" s="24"/>
      <c r="H10" s="24"/>
      <c r="I10" s="24"/>
    </row>
    <row r="11" spans="1:11" s="4" customFormat="1" ht="4.5" customHeight="1">
      <c r="A11" s="21"/>
      <c r="C11" s="19"/>
      <c r="D11" s="20"/>
      <c r="E11" s="20"/>
      <c r="F11" s="20"/>
      <c r="G11" s="20"/>
      <c r="H11" s="20"/>
      <c r="I11" s="20"/>
      <c r="J11" s="20"/>
      <c r="K11" s="20"/>
    </row>
    <row r="12" spans="2:11" s="8" customFormat="1" ht="15">
      <c r="B12" s="30">
        <v>2015</v>
      </c>
      <c r="D12" s="32" t="s">
        <v>0</v>
      </c>
      <c r="E12" s="33"/>
      <c r="F12" s="33"/>
      <c r="G12" s="34"/>
      <c r="I12" s="35" t="s">
        <v>1</v>
      </c>
      <c r="K12" s="37" t="s">
        <v>13</v>
      </c>
    </row>
    <row r="13" spans="2:11" ht="25.5">
      <c r="B13" s="31"/>
      <c r="C13" s="2"/>
      <c r="D13" s="23" t="s">
        <v>16</v>
      </c>
      <c r="E13" s="23" t="s">
        <v>17</v>
      </c>
      <c r="F13" s="23" t="s">
        <v>18</v>
      </c>
      <c r="G13" s="17" t="s">
        <v>14</v>
      </c>
      <c r="I13" s="36"/>
      <c r="K13" s="38"/>
    </row>
    <row r="14" spans="2:11" ht="4.5" customHeight="1">
      <c r="B14" s="10"/>
      <c r="C14" s="2"/>
      <c r="D14" s="11"/>
      <c r="E14" s="11"/>
      <c r="F14" s="11"/>
      <c r="G14" s="12"/>
      <c r="I14" s="11"/>
      <c r="K14" s="11"/>
    </row>
    <row r="15" spans="2:11" ht="14.25">
      <c r="B15" s="13" t="s">
        <v>9</v>
      </c>
      <c r="C15" s="2"/>
      <c r="D15" s="22">
        <v>1288</v>
      </c>
      <c r="E15" s="22">
        <v>981</v>
      </c>
      <c r="F15" s="22">
        <v>1004</v>
      </c>
      <c r="G15" s="18">
        <v>3273</v>
      </c>
      <c r="I15" s="18">
        <v>2206</v>
      </c>
      <c r="K15" s="14">
        <v>5479</v>
      </c>
    </row>
    <row r="16" spans="2:11" ht="14.25">
      <c r="B16" s="13" t="s">
        <v>10</v>
      </c>
      <c r="C16" s="2"/>
      <c r="D16" s="22">
        <v>876</v>
      </c>
      <c r="E16" s="22">
        <v>868</v>
      </c>
      <c r="F16" s="22">
        <v>789</v>
      </c>
      <c r="G16" s="18">
        <v>2533</v>
      </c>
      <c r="I16" s="18">
        <v>2371</v>
      </c>
      <c r="K16" s="14">
        <v>4904</v>
      </c>
    </row>
    <row r="17" spans="2:11" ht="14.25">
      <c r="B17" s="13" t="s">
        <v>11</v>
      </c>
      <c r="C17" s="2"/>
      <c r="D17" s="22">
        <v>962</v>
      </c>
      <c r="E17" s="22">
        <v>844</v>
      </c>
      <c r="F17" s="22">
        <v>855</v>
      </c>
      <c r="G17" s="18">
        <v>2661</v>
      </c>
      <c r="I17" s="18">
        <v>1941</v>
      </c>
      <c r="K17" s="14">
        <v>4602</v>
      </c>
    </row>
    <row r="18" spans="2:11" ht="14.25">
      <c r="B18" s="13" t="s">
        <v>12</v>
      </c>
      <c r="C18" s="2"/>
      <c r="D18" s="22">
        <f>314+295+229</f>
        <v>838</v>
      </c>
      <c r="E18" s="22">
        <f>265+298+286</f>
        <v>849</v>
      </c>
      <c r="F18" s="22">
        <f>208+245+331</f>
        <v>784</v>
      </c>
      <c r="G18" s="18">
        <f>D18+E18+F18</f>
        <v>2471</v>
      </c>
      <c r="I18" s="18">
        <f>852+997</f>
        <v>1849</v>
      </c>
      <c r="K18" s="14">
        <v>4320</v>
      </c>
    </row>
    <row r="19" spans="2:6" ht="4.5" customHeight="1">
      <c r="B19" s="2"/>
      <c r="C19" s="2"/>
      <c r="D19" s="2"/>
      <c r="F19" s="2"/>
    </row>
    <row r="20" spans="2:11" ht="14.25">
      <c r="B20" s="15" t="s">
        <v>13</v>
      </c>
      <c r="C20" s="2"/>
      <c r="D20" s="16">
        <v>3964</v>
      </c>
      <c r="E20" s="16">
        <v>3542</v>
      </c>
      <c r="F20" s="16">
        <v>3432</v>
      </c>
      <c r="G20" s="16">
        <v>10938</v>
      </c>
      <c r="I20" s="16">
        <v>8367</v>
      </c>
      <c r="K20" s="16">
        <v>19305</v>
      </c>
    </row>
    <row r="21" spans="2:3" ht="14.25">
      <c r="B21" s="7"/>
      <c r="C21" s="7"/>
    </row>
    <row r="22" spans="2:3" ht="14.25">
      <c r="B22" s="9" t="s">
        <v>6</v>
      </c>
      <c r="C22" s="9"/>
    </row>
  </sheetData>
  <sheetProtection/>
  <mergeCells count="9">
    <mergeCell ref="B1:K1"/>
    <mergeCell ref="B2:K2"/>
    <mergeCell ref="B3:K3"/>
    <mergeCell ref="B4:K4"/>
    <mergeCell ref="B6:K6"/>
    <mergeCell ref="B12:B13"/>
    <mergeCell ref="D12:G12"/>
    <mergeCell ref="I12:I13"/>
    <mergeCell ref="K12:K13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2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2015-11-12T13:34:04Z</cp:lastPrinted>
  <dcterms:created xsi:type="dcterms:W3CDTF">2014-08-26T11:15:14Z</dcterms:created>
  <dcterms:modified xsi:type="dcterms:W3CDTF">2024-01-23T13:17:33Z</dcterms:modified>
  <cp:category/>
  <cp:version/>
  <cp:contentType/>
  <cp:contentStatus/>
</cp:coreProperties>
</file>