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4580" windowHeight="1060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</sheets>
  <definedNames/>
  <calcPr fullCalcOnLoad="1"/>
</workbook>
</file>

<file path=xl/sharedStrings.xml><?xml version="1.0" encoding="utf-8"?>
<sst xmlns="http://schemas.openxmlformats.org/spreadsheetml/2006/main" count="222" uniqueCount="29">
  <si>
    <t>Tipo de Processo</t>
  </si>
  <si>
    <t>Quantidade de Processos</t>
  </si>
  <si>
    <t>Valor (R$)</t>
  </si>
  <si>
    <t>Imposto</t>
  </si>
  <si>
    <t>Multa</t>
  </si>
  <si>
    <t>Juros</t>
  </si>
  <si>
    <t>TOTAL</t>
  </si>
  <si>
    <t>Total</t>
  </si>
  <si>
    <t>GOVERNO DO ESTADO DE SÃO PAULO</t>
  </si>
  <si>
    <t>SECRETARIA DA FAZENDA</t>
  </si>
  <si>
    <t>COORDENADORIA DA ADMINISTRAÇÃO TRIBUTÁRIA</t>
  </si>
  <si>
    <t>1º TRIM</t>
  </si>
  <si>
    <t>2º TRIM</t>
  </si>
  <si>
    <t>3º TRIM</t>
  </si>
  <si>
    <t>4º TRIM</t>
  </si>
  <si>
    <r>
      <rPr>
        <b/>
        <u val="single"/>
        <sz val="8"/>
        <rFont val="Verdana"/>
        <family val="2"/>
      </rPr>
      <t>Fonte: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Tribunal de Impostos e Taxas da Secretaria da Fazenda do Estado de São Paulo.</t>
    </r>
  </si>
  <si>
    <t>Histórico de 2014</t>
  </si>
  <si>
    <r>
      <rPr>
        <b/>
        <u val="single"/>
        <sz val="8"/>
        <rFont val="Verdana"/>
        <family val="2"/>
      </rPr>
      <t>Observação:</t>
    </r>
    <r>
      <rPr>
        <sz val="8"/>
        <rFont val="Verdana"/>
        <family val="2"/>
      </rPr>
      <t xml:space="preserve"> Valores originais do Auto de Infração e Imposição de Multa - AIIM.
</t>
    </r>
  </si>
  <si>
    <t>Histórico de 2013</t>
  </si>
  <si>
    <t>TRIBUNAL DE IMPOSTOS E TAXAS</t>
  </si>
  <si>
    <t>Autos de Infração Lavrados no ePAT / Impugados</t>
  </si>
  <si>
    <t>Impugnados</t>
  </si>
  <si>
    <t>Não Impugnados</t>
  </si>
  <si>
    <t>% em Quantidade</t>
  </si>
  <si>
    <t>% em R$</t>
  </si>
  <si>
    <t>Histórico até 12/2015</t>
  </si>
  <si>
    <t>Histórico até 12/2016</t>
  </si>
  <si>
    <t>Histórico até 12/2017</t>
  </si>
  <si>
    <t>Histórico até 12/2018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</si>
</sst>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#,##0.0"/>
    <numFmt numFmtId="169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name val="Tahoma"/>
      <family val="2"/>
    </font>
    <font>
      <sz val="8"/>
      <name val="Verdana"/>
      <family val="2"/>
    </font>
    <font>
      <b/>
      <u val="single"/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3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6F9F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5" fillId="0" borderId="0" xfId="48" applyFont="1">
      <alignment/>
      <protection/>
    </xf>
    <xf numFmtId="0" fontId="50" fillId="0" borderId="0" xfId="0" applyFont="1" applyAlignment="1">
      <alignment vertical="center" wrapText="1"/>
    </xf>
    <xf numFmtId="0" fontId="51" fillId="2" borderId="10" xfId="0" applyFont="1" applyFill="1" applyBorder="1" applyAlignment="1">
      <alignment horizontal="center" vertical="center" wrapText="1"/>
    </xf>
    <xf numFmtId="3" fontId="48" fillId="0" borderId="10" xfId="0" applyNumberFormat="1" applyFont="1" applyFill="1" applyBorder="1" applyAlignment="1">
      <alignment horizontal="center" vertical="center" wrapText="1"/>
    </xf>
    <xf numFmtId="3" fontId="51" fillId="2" borderId="10" xfId="0" applyNumberFormat="1" applyFont="1" applyFill="1" applyBorder="1" applyAlignment="1">
      <alignment horizontal="center" vertical="center" wrapText="1"/>
    </xf>
    <xf numFmtId="0" fontId="5" fillId="33" borderId="0" xfId="48" applyFont="1" applyFill="1" applyProtection="1">
      <alignment/>
      <protection/>
    </xf>
    <xf numFmtId="0" fontId="51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" fillId="0" borderId="0" xfId="48" applyFont="1" applyFill="1">
      <alignment/>
      <protection/>
    </xf>
    <xf numFmtId="0" fontId="49" fillId="0" borderId="0" xfId="0" applyFont="1" applyFill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48" applyFont="1" applyFill="1" applyProtection="1">
      <alignment/>
      <protection/>
    </xf>
    <xf numFmtId="3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48" fillId="2" borderId="10" xfId="0" applyNumberFormat="1" applyFont="1" applyFill="1" applyBorder="1" applyAlignment="1">
      <alignment horizontal="center" vertical="center" wrapText="1"/>
    </xf>
    <xf numFmtId="0" fontId="5" fillId="33" borderId="0" xfId="48" applyFont="1" applyFill="1" applyAlignment="1" applyProtection="1">
      <alignment/>
      <protection/>
    </xf>
    <xf numFmtId="3" fontId="51" fillId="8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3" fontId="48" fillId="8" borderId="1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9" fontId="48" fillId="0" borderId="10" xfId="50" applyFont="1" applyFill="1" applyBorder="1" applyAlignment="1">
      <alignment horizontal="center" vertical="center" wrapText="1"/>
    </xf>
    <xf numFmtId="9" fontId="51" fillId="0" borderId="10" xfId="50" applyFont="1" applyFill="1" applyBorder="1" applyAlignment="1">
      <alignment horizontal="center" vertical="center" wrapText="1"/>
    </xf>
    <xf numFmtId="9" fontId="48" fillId="0" borderId="0" xfId="50" applyFont="1" applyFill="1" applyBorder="1" applyAlignment="1">
      <alignment horizontal="center" vertical="center" wrapText="1"/>
    </xf>
    <xf numFmtId="9" fontId="48" fillId="8" borderId="10" xfId="50" applyFont="1" applyFill="1" applyBorder="1" applyAlignment="1">
      <alignment horizontal="center" vertical="center" wrapText="1"/>
    </xf>
    <xf numFmtId="9" fontId="51" fillId="8" borderId="10" xfId="50" applyFont="1" applyFill="1" applyBorder="1" applyAlignment="1">
      <alignment horizontal="center" vertical="center" wrapText="1"/>
    </xf>
    <xf numFmtId="9" fontId="48" fillId="2" borderId="10" xfId="50" applyFont="1" applyFill="1" applyBorder="1" applyAlignment="1">
      <alignment horizontal="center" vertical="center" wrapText="1"/>
    </xf>
    <xf numFmtId="9" fontId="51" fillId="2" borderId="10" xfId="50" applyFont="1" applyFill="1" applyBorder="1" applyAlignment="1">
      <alignment horizontal="center" vertical="center" wrapText="1"/>
    </xf>
    <xf numFmtId="9" fontId="48" fillId="0" borderId="0" xfId="5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center"/>
    </xf>
    <xf numFmtId="9" fontId="0" fillId="0" borderId="10" xfId="5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8" borderId="13" xfId="0" applyFont="1" applyFill="1" applyBorder="1" applyAlignment="1">
      <alignment horizontal="center" vertical="center" wrapText="1"/>
    </xf>
    <xf numFmtId="0" fontId="51" fillId="8" borderId="12" xfId="0" applyFont="1" applyFill="1" applyBorder="1" applyAlignment="1">
      <alignment horizontal="center" vertical="center" wrapText="1"/>
    </xf>
    <xf numFmtId="0" fontId="51" fillId="8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ela1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tabSelected="1" zoomScalePageLayoutView="0" workbookViewId="0" topLeftCell="A1">
      <selection activeCell="L38" sqref="L38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77" t="s">
        <v>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66"/>
      <c r="N1" s="24"/>
    </row>
    <row r="2" spans="2:14" s="1" customFormat="1" ht="15.75" customHeight="1">
      <c r="B2" s="78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67"/>
      <c r="N2" s="25"/>
    </row>
    <row r="3" spans="2:14" s="1" customFormat="1" ht="15" customHeight="1">
      <c r="B3" s="79" t="s">
        <v>10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68"/>
      <c r="N3" s="26"/>
    </row>
    <row r="4" spans="2:14" s="1" customFormat="1" ht="14.25" customHeight="1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69"/>
      <c r="N4" s="27"/>
    </row>
    <row r="6" spans="2:14" ht="15" customHeight="1"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0"/>
      <c r="N6" s="28"/>
    </row>
    <row r="7" spans="1:14" ht="14.25">
      <c r="A7" s="5"/>
      <c r="N7" s="5"/>
    </row>
    <row r="8" spans="1:14" ht="14.25">
      <c r="A8" s="5"/>
      <c r="B8" s="6" t="s">
        <v>28</v>
      </c>
      <c r="C8" s="14"/>
      <c r="D8" s="6"/>
      <c r="E8" s="14"/>
      <c r="F8" s="6"/>
      <c r="G8" s="6"/>
      <c r="N8" s="5"/>
    </row>
    <row r="9" spans="2:8" ht="14.2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82">
        <v>2018</v>
      </c>
      <c r="C10" s="17"/>
      <c r="D10" s="84" t="s">
        <v>0</v>
      </c>
      <c r="E10" s="17"/>
      <c r="F10" s="84" t="s">
        <v>1</v>
      </c>
      <c r="G10" s="84" t="s">
        <v>23</v>
      </c>
      <c r="I10" s="86" t="s">
        <v>2</v>
      </c>
      <c r="J10" s="86"/>
      <c r="K10" s="86"/>
      <c r="L10" s="86"/>
      <c r="M10" s="86"/>
    </row>
    <row r="11" spans="2:13" ht="15">
      <c r="B11" s="83"/>
      <c r="C11" s="17"/>
      <c r="D11" s="85"/>
      <c r="E11" s="17"/>
      <c r="F11" s="85"/>
      <c r="G11" s="85"/>
      <c r="H11" s="2"/>
      <c r="I11" s="70" t="s">
        <v>3</v>
      </c>
      <c r="J11" s="70" t="s">
        <v>4</v>
      </c>
      <c r="K11" s="70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4.25">
      <c r="B13" s="71" t="s">
        <v>11</v>
      </c>
      <c r="C13" s="12"/>
      <c r="D13" s="9" t="s">
        <v>21</v>
      </c>
      <c r="E13" s="12"/>
      <c r="F13" s="9">
        <v>983</v>
      </c>
      <c r="G13" s="44">
        <v>0.2759685569904548</v>
      </c>
      <c r="H13" s="1"/>
      <c r="I13" s="9">
        <v>1453045533.5</v>
      </c>
      <c r="J13" s="9">
        <v>3326530590.93</v>
      </c>
      <c r="K13" s="9">
        <v>646694372.27</v>
      </c>
      <c r="L13" s="29">
        <v>5426270496.700001</v>
      </c>
      <c r="M13" s="49">
        <v>0.7280465109691384</v>
      </c>
    </row>
    <row r="14" spans="2:13" ht="14.25">
      <c r="B14" s="72"/>
      <c r="C14" s="12"/>
      <c r="D14" s="9" t="s">
        <v>22</v>
      </c>
      <c r="E14" s="12"/>
      <c r="F14" s="9">
        <v>2579</v>
      </c>
      <c r="G14" s="44">
        <v>0.7240314430095453</v>
      </c>
      <c r="H14" s="1"/>
      <c r="I14" s="9">
        <v>540217337.63</v>
      </c>
      <c r="J14" s="9">
        <v>1206909783.9</v>
      </c>
      <c r="K14" s="9">
        <v>279794471.76</v>
      </c>
      <c r="L14" s="29">
        <v>2026921593.2900002</v>
      </c>
      <c r="M14" s="49">
        <v>0.27195348903086164</v>
      </c>
    </row>
    <row r="15" spans="2:13" ht="14.25">
      <c r="B15" s="73"/>
      <c r="C15" s="12"/>
      <c r="D15" s="22" t="s">
        <v>7</v>
      </c>
      <c r="E15" s="12"/>
      <c r="F15" s="22">
        <v>3562</v>
      </c>
      <c r="G15" s="45">
        <v>1</v>
      </c>
      <c r="H15" s="23"/>
      <c r="I15" s="22">
        <v>1993262871.13</v>
      </c>
      <c r="J15" s="22">
        <v>4533440374.83</v>
      </c>
      <c r="K15" s="22">
        <v>926488844.03</v>
      </c>
      <c r="L15" s="10">
        <v>7453192089.990001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4.25">
      <c r="B17" s="71" t="s">
        <v>12</v>
      </c>
      <c r="C17" s="12"/>
      <c r="D17" s="9" t="s">
        <v>21</v>
      </c>
      <c r="E17" s="12"/>
      <c r="F17" s="9">
        <v>982</v>
      </c>
      <c r="G17" s="44">
        <v>0.269041095890411</v>
      </c>
      <c r="H17" s="1"/>
      <c r="I17" s="9">
        <v>1228251455.22</v>
      </c>
      <c r="J17" s="9">
        <v>2083946554.78</v>
      </c>
      <c r="K17" s="9">
        <v>542461349.75</v>
      </c>
      <c r="L17" s="29">
        <v>3854659359.75</v>
      </c>
      <c r="M17" s="49">
        <v>0.6030800729692534</v>
      </c>
    </row>
    <row r="18" spans="2:13" ht="14.25">
      <c r="B18" s="72"/>
      <c r="C18" s="12"/>
      <c r="D18" s="9" t="s">
        <v>22</v>
      </c>
      <c r="E18" s="12"/>
      <c r="F18" s="9">
        <v>2668</v>
      </c>
      <c r="G18" s="44">
        <v>0.7309589041095891</v>
      </c>
      <c r="H18" s="1"/>
      <c r="I18" s="9">
        <v>619392540.57</v>
      </c>
      <c r="J18" s="9">
        <v>1637501548</v>
      </c>
      <c r="K18" s="9">
        <v>280067718.62</v>
      </c>
      <c r="L18" s="29">
        <v>2536961807.19</v>
      </c>
      <c r="M18" s="49">
        <v>0.3969199270307465</v>
      </c>
    </row>
    <row r="19" spans="2:13" ht="14.25">
      <c r="B19" s="73"/>
      <c r="C19" s="12"/>
      <c r="D19" s="22" t="s">
        <v>7</v>
      </c>
      <c r="E19" s="12"/>
      <c r="F19" s="22">
        <v>3650</v>
      </c>
      <c r="G19" s="45">
        <v>1</v>
      </c>
      <c r="H19" s="23"/>
      <c r="I19" s="22">
        <v>1847643995.79</v>
      </c>
      <c r="J19" s="22">
        <v>3721448102.7799997</v>
      </c>
      <c r="K19" s="22">
        <v>822529068.37</v>
      </c>
      <c r="L19" s="10">
        <v>6391621166.940001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4.25">
      <c r="B21" s="71" t="s">
        <v>13</v>
      </c>
      <c r="C21" s="12"/>
      <c r="D21" s="9" t="s">
        <v>21</v>
      </c>
      <c r="E21" s="12"/>
      <c r="F21" s="9">
        <v>779</v>
      </c>
      <c r="G21" s="44">
        <v>0.25308641975308643</v>
      </c>
      <c r="H21" s="1"/>
      <c r="I21" s="9">
        <v>962258168.77</v>
      </c>
      <c r="J21" s="9">
        <v>1682187601.8</v>
      </c>
      <c r="K21" s="9">
        <v>402906304</v>
      </c>
      <c r="L21" s="29">
        <v>3047352074.5699997</v>
      </c>
      <c r="M21" s="49">
        <v>0.6449570924758081</v>
      </c>
    </row>
    <row r="22" spans="2:13" ht="14.25">
      <c r="B22" s="72"/>
      <c r="C22" s="12"/>
      <c r="D22" s="9" t="s">
        <v>22</v>
      </c>
      <c r="E22" s="12"/>
      <c r="F22" s="9">
        <v>2299</v>
      </c>
      <c r="G22" s="44">
        <v>0.7469135802469136</v>
      </c>
      <c r="H22" s="1"/>
      <c r="I22" s="9">
        <v>569021409.84</v>
      </c>
      <c r="J22" s="9">
        <v>888782759.76</v>
      </c>
      <c r="K22" s="9">
        <v>219734930.95</v>
      </c>
      <c r="L22" s="29">
        <v>1677539100.55</v>
      </c>
      <c r="M22" s="49">
        <v>0.35504290752419176</v>
      </c>
    </row>
    <row r="23" spans="2:13" ht="14.25">
      <c r="B23" s="73"/>
      <c r="C23" s="12"/>
      <c r="D23" s="22" t="s">
        <v>7</v>
      </c>
      <c r="E23" s="12"/>
      <c r="F23" s="22">
        <v>3078</v>
      </c>
      <c r="G23" s="45">
        <v>1</v>
      </c>
      <c r="H23" s="23"/>
      <c r="I23" s="22">
        <v>1531279578.6100001</v>
      </c>
      <c r="J23" s="22">
        <v>2570970361.56</v>
      </c>
      <c r="K23" s="22">
        <v>622641234.95</v>
      </c>
      <c r="L23" s="10">
        <v>4724891175.12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71" t="s">
        <v>14</v>
      </c>
      <c r="C25" s="12"/>
      <c r="D25" s="9" t="s">
        <v>21</v>
      </c>
      <c r="E25" s="12"/>
      <c r="F25" s="9">
        <v>889</v>
      </c>
      <c r="G25" s="44">
        <v>0.2734543217471547</v>
      </c>
      <c r="H25" s="52"/>
      <c r="I25" s="9">
        <v>1591808019.6</v>
      </c>
      <c r="J25" s="9">
        <v>2536009986.15</v>
      </c>
      <c r="K25" s="9">
        <v>702912045.86</v>
      </c>
      <c r="L25" s="29">
        <v>4830730051.61</v>
      </c>
      <c r="M25" s="49">
        <v>0.750841287059449</v>
      </c>
    </row>
    <row r="26" spans="2:13" ht="15">
      <c r="B26" s="72"/>
      <c r="C26" s="12"/>
      <c r="D26" s="9" t="s">
        <v>22</v>
      </c>
      <c r="E26" s="12"/>
      <c r="F26" s="9">
        <v>2362</v>
      </c>
      <c r="G26" s="44">
        <v>0.7265456782528453</v>
      </c>
      <c r="H26" s="52"/>
      <c r="I26" s="9">
        <v>419222112.89</v>
      </c>
      <c r="J26" s="9">
        <v>1016471267.47</v>
      </c>
      <c r="K26" s="9">
        <v>167333122</v>
      </c>
      <c r="L26" s="29">
        <v>1603026502.3600001</v>
      </c>
      <c r="M26" s="49">
        <v>0.24915871294055106</v>
      </c>
    </row>
    <row r="27" spans="2:13" ht="14.25">
      <c r="B27" s="73"/>
      <c r="C27" s="12"/>
      <c r="D27" s="22" t="s">
        <v>7</v>
      </c>
      <c r="E27" s="12"/>
      <c r="F27" s="22">
        <v>3251</v>
      </c>
      <c r="G27" s="45">
        <v>1</v>
      </c>
      <c r="H27" s="35"/>
      <c r="I27" s="22">
        <v>2011030132.4899998</v>
      </c>
      <c r="J27" s="22">
        <v>3552481253.62</v>
      </c>
      <c r="K27" s="22">
        <v>870245167.86</v>
      </c>
      <c r="L27" s="10">
        <v>6433756553.969999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74" t="s">
        <v>6</v>
      </c>
      <c r="C29" s="12"/>
      <c r="D29" s="33" t="s">
        <v>21</v>
      </c>
      <c r="E29" s="12"/>
      <c r="F29" s="33">
        <v>3633</v>
      </c>
      <c r="G29" s="47">
        <v>0.26829628535558675</v>
      </c>
      <c r="H29" s="1"/>
      <c r="I29" s="33">
        <v>5235363177.09</v>
      </c>
      <c r="J29" s="33">
        <v>9628674733.66</v>
      </c>
      <c r="K29" s="33">
        <v>2294974071.88</v>
      </c>
      <c r="L29" s="33">
        <v>17159011982.630001</v>
      </c>
      <c r="M29" s="47">
        <v>0.686265473096864</v>
      </c>
    </row>
    <row r="30" spans="2:13" ht="14.25">
      <c r="B30" s="75"/>
      <c r="C30" s="12"/>
      <c r="D30" s="33" t="s">
        <v>22</v>
      </c>
      <c r="E30" s="12"/>
      <c r="F30" s="33">
        <v>9908</v>
      </c>
      <c r="G30" s="47">
        <v>0.7317037146444133</v>
      </c>
      <c r="H30" s="1"/>
      <c r="I30" s="33">
        <v>2147853400.93</v>
      </c>
      <c r="J30" s="33">
        <v>4749665359.13</v>
      </c>
      <c r="K30" s="33">
        <v>946930243.3299999</v>
      </c>
      <c r="L30" s="33">
        <v>7844449003.390001</v>
      </c>
      <c r="M30" s="47">
        <v>0.31373452690313586</v>
      </c>
    </row>
    <row r="31" spans="2:13" ht="14.25">
      <c r="B31" s="76"/>
      <c r="C31" s="12"/>
      <c r="D31" s="31" t="s">
        <v>7</v>
      </c>
      <c r="E31" s="12"/>
      <c r="F31" s="31">
        <v>13541</v>
      </c>
      <c r="G31" s="48">
        <v>1</v>
      </c>
      <c r="H31" s="23"/>
      <c r="I31" s="31">
        <v>7383216578.02</v>
      </c>
      <c r="J31" s="31">
        <v>14378340092.79</v>
      </c>
      <c r="K31" s="31">
        <v>3241904315.21</v>
      </c>
      <c r="L31" s="31">
        <v>25003460986.020004</v>
      </c>
      <c r="M31" s="48">
        <v>1</v>
      </c>
    </row>
    <row r="32" spans="2:13" s="15" customFormat="1" ht="14.2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4.2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4.2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D10:D11"/>
    <mergeCell ref="F10:F11"/>
    <mergeCell ref="G10:G11"/>
    <mergeCell ref="I10:M10"/>
    <mergeCell ref="B13:B15"/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B10:B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Q27" sqref="Q27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77" t="s">
        <v>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61"/>
      <c r="N1" s="24"/>
    </row>
    <row r="2" spans="2:14" s="1" customFormat="1" ht="15.75" customHeight="1">
      <c r="B2" s="78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62"/>
      <c r="N2" s="25"/>
    </row>
    <row r="3" spans="2:14" s="1" customFormat="1" ht="15" customHeight="1">
      <c r="B3" s="79" t="s">
        <v>10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63"/>
      <c r="N3" s="26"/>
    </row>
    <row r="4" spans="2:14" s="1" customFormat="1" ht="14.25" customHeight="1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64"/>
      <c r="N4" s="27"/>
    </row>
    <row r="6" spans="2:14" ht="15" customHeight="1"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0"/>
      <c r="N6" s="28"/>
    </row>
    <row r="7" spans="1:14" ht="14.25">
      <c r="A7" s="5"/>
      <c r="N7" s="5"/>
    </row>
    <row r="8" spans="1:14" ht="14.25">
      <c r="A8" s="5"/>
      <c r="B8" s="6" t="s">
        <v>27</v>
      </c>
      <c r="C8" s="14"/>
      <c r="D8" s="6"/>
      <c r="E8" s="14"/>
      <c r="F8" s="6"/>
      <c r="G8" s="6"/>
      <c r="N8" s="5"/>
    </row>
    <row r="9" spans="2:8" ht="14.2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82">
        <v>2017</v>
      </c>
      <c r="C10" s="17"/>
      <c r="D10" s="84" t="s">
        <v>0</v>
      </c>
      <c r="E10" s="17"/>
      <c r="F10" s="84" t="s">
        <v>1</v>
      </c>
      <c r="G10" s="84" t="s">
        <v>23</v>
      </c>
      <c r="I10" s="86" t="s">
        <v>2</v>
      </c>
      <c r="J10" s="86"/>
      <c r="K10" s="86"/>
      <c r="L10" s="86"/>
      <c r="M10" s="86"/>
    </row>
    <row r="11" spans="2:13" ht="15">
      <c r="B11" s="83"/>
      <c r="C11" s="17"/>
      <c r="D11" s="85"/>
      <c r="E11" s="17"/>
      <c r="F11" s="85"/>
      <c r="G11" s="85"/>
      <c r="H11" s="2"/>
      <c r="I11" s="65" t="s">
        <v>3</v>
      </c>
      <c r="J11" s="65" t="s">
        <v>4</v>
      </c>
      <c r="K11" s="65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4.25">
      <c r="B13" s="71" t="s">
        <v>11</v>
      </c>
      <c r="C13" s="12"/>
      <c r="D13" s="9" t="s">
        <v>21</v>
      </c>
      <c r="E13" s="12"/>
      <c r="F13" s="9">
        <v>1011</v>
      </c>
      <c r="G13" s="44">
        <v>0.2673188789000529</v>
      </c>
      <c r="H13" s="1"/>
      <c r="I13" s="9">
        <v>1480874491.96</v>
      </c>
      <c r="J13" s="9">
        <v>3055111920.6</v>
      </c>
      <c r="K13" s="9">
        <v>609075431.33</v>
      </c>
      <c r="L13" s="29">
        <v>5145061843.889999</v>
      </c>
      <c r="M13" s="49">
        <v>0.7104408379419056</v>
      </c>
    </row>
    <row r="14" spans="2:13" ht="14.25">
      <c r="B14" s="72"/>
      <c r="C14" s="12"/>
      <c r="D14" s="9" t="s">
        <v>22</v>
      </c>
      <c r="E14" s="12"/>
      <c r="F14" s="9">
        <v>2771</v>
      </c>
      <c r="G14" s="44">
        <v>0.7326811210999471</v>
      </c>
      <c r="H14" s="1"/>
      <c r="I14" s="9">
        <v>331316949.75</v>
      </c>
      <c r="J14" s="9">
        <v>1616050100.96</v>
      </c>
      <c r="K14" s="9">
        <v>149640492.62</v>
      </c>
      <c r="L14" s="29">
        <v>2097007543.33</v>
      </c>
      <c r="M14" s="49">
        <v>0.28955916205809434</v>
      </c>
    </row>
    <row r="15" spans="2:13" ht="14.25">
      <c r="B15" s="73"/>
      <c r="C15" s="12"/>
      <c r="D15" s="22" t="s">
        <v>7</v>
      </c>
      <c r="E15" s="12"/>
      <c r="F15" s="22">
        <v>3782</v>
      </c>
      <c r="G15" s="45">
        <v>1</v>
      </c>
      <c r="H15" s="23"/>
      <c r="I15" s="22">
        <v>1812191441.71</v>
      </c>
      <c r="J15" s="22">
        <v>4671162021.559999</v>
      </c>
      <c r="K15" s="22">
        <v>758715923.95</v>
      </c>
      <c r="L15" s="10">
        <v>7242069387.219999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4.25">
      <c r="B17" s="71" t="s">
        <v>12</v>
      </c>
      <c r="C17" s="12"/>
      <c r="D17" s="9" t="s">
        <v>21</v>
      </c>
      <c r="E17" s="12"/>
      <c r="F17" s="9">
        <v>659</v>
      </c>
      <c r="G17" s="44">
        <v>0.2418348623853211</v>
      </c>
      <c r="H17" s="1"/>
      <c r="I17" s="9">
        <v>1213047462.84</v>
      </c>
      <c r="J17" s="9">
        <v>3096669203.79</v>
      </c>
      <c r="K17" s="9">
        <v>472286335.69</v>
      </c>
      <c r="L17" s="29">
        <v>4782003002.32</v>
      </c>
      <c r="M17" s="49">
        <v>0.7637204878631988</v>
      </c>
    </row>
    <row r="18" spans="2:13" ht="14.25">
      <c r="B18" s="72"/>
      <c r="C18" s="12"/>
      <c r="D18" s="9" t="s">
        <v>22</v>
      </c>
      <c r="E18" s="12"/>
      <c r="F18" s="9">
        <v>2066</v>
      </c>
      <c r="G18" s="44">
        <v>0.7581651376146789</v>
      </c>
      <c r="H18" s="1"/>
      <c r="I18" s="9">
        <v>323276591.87</v>
      </c>
      <c r="J18" s="9">
        <v>1009265753.97</v>
      </c>
      <c r="K18" s="9">
        <v>146911661.72</v>
      </c>
      <c r="L18" s="29">
        <v>1479454007.5600002</v>
      </c>
      <c r="M18" s="49">
        <v>0.23627951213680115</v>
      </c>
    </row>
    <row r="19" spans="2:13" ht="14.25">
      <c r="B19" s="73"/>
      <c r="C19" s="12"/>
      <c r="D19" s="22" t="s">
        <v>7</v>
      </c>
      <c r="E19" s="12"/>
      <c r="F19" s="22">
        <f>SUM(F17:F18)</f>
        <v>2725</v>
      </c>
      <c r="G19" s="45">
        <v>1</v>
      </c>
      <c r="H19" s="23"/>
      <c r="I19" s="22">
        <v>1536324054.71</v>
      </c>
      <c r="J19" s="22">
        <v>4105934957.76</v>
      </c>
      <c r="K19" s="22">
        <v>619197997.41</v>
      </c>
      <c r="L19" s="10">
        <v>6261457009.88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4.25">
      <c r="B21" s="71" t="s">
        <v>13</v>
      </c>
      <c r="C21" s="12"/>
      <c r="D21" s="9" t="s">
        <v>21</v>
      </c>
      <c r="E21" s="12"/>
      <c r="F21" s="9">
        <v>649</v>
      </c>
      <c r="G21" s="44">
        <f>F21/F23</f>
        <v>0.19822846670739158</v>
      </c>
      <c r="H21" s="1"/>
      <c r="I21" s="9">
        <v>770526648.68</v>
      </c>
      <c r="J21" s="9">
        <v>358787143.29</v>
      </c>
      <c r="K21" s="9">
        <v>1791335213.93</v>
      </c>
      <c r="L21" s="29">
        <f>I21+J21+K21</f>
        <v>2920649005.9</v>
      </c>
      <c r="M21" s="49">
        <f>L21/L23</f>
        <v>0.6662914110139817</v>
      </c>
    </row>
    <row r="22" spans="2:13" ht="14.25">
      <c r="B22" s="72"/>
      <c r="C22" s="12"/>
      <c r="D22" s="9" t="s">
        <v>22</v>
      </c>
      <c r="E22" s="12"/>
      <c r="F22" s="9">
        <v>2625</v>
      </c>
      <c r="G22" s="44">
        <f>F22/F23</f>
        <v>0.8017715332926084</v>
      </c>
      <c r="H22" s="1"/>
      <c r="I22" s="9">
        <v>302356968.53</v>
      </c>
      <c r="J22" s="9">
        <v>145037544.76</v>
      </c>
      <c r="K22" s="9">
        <v>1015397356.11</v>
      </c>
      <c r="L22" s="29">
        <f>I22+J22+K22</f>
        <v>1462791869.4</v>
      </c>
      <c r="M22" s="49">
        <f>L22/L23</f>
        <v>0.3337085889860183</v>
      </c>
    </row>
    <row r="23" spans="2:13" ht="14.25">
      <c r="B23" s="73"/>
      <c r="C23" s="12"/>
      <c r="D23" s="22" t="s">
        <v>7</v>
      </c>
      <c r="E23" s="12"/>
      <c r="F23" s="22">
        <f>SUM(F21:F22)</f>
        <v>3274</v>
      </c>
      <c r="G23" s="45">
        <f>F23/F23</f>
        <v>1</v>
      </c>
      <c r="H23" s="23"/>
      <c r="I23" s="22">
        <f>SUM(I21:I22)</f>
        <v>1072883617.2099999</v>
      </c>
      <c r="J23" s="22">
        <f>SUM(J21:J22)</f>
        <v>503824688.05</v>
      </c>
      <c r="K23" s="22">
        <f>SUM(K21:K22)</f>
        <v>2806732570.04</v>
      </c>
      <c r="L23" s="10">
        <f>SUM(L21:L22)</f>
        <v>4383440875.3</v>
      </c>
      <c r="M23" s="50">
        <f>L23/L23</f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71" t="s">
        <v>14</v>
      </c>
      <c r="C25" s="12"/>
      <c r="D25" s="9" t="s">
        <v>21</v>
      </c>
      <c r="E25" s="12"/>
      <c r="F25" s="9">
        <v>1308</v>
      </c>
      <c r="G25" s="44">
        <f>F25/F27</f>
        <v>0.26569165143205364</v>
      </c>
      <c r="H25" s="52"/>
      <c r="I25" s="9">
        <f>3579498889.25</f>
        <v>3579498889.25</v>
      </c>
      <c r="J25" s="9">
        <v>6077693218.17</v>
      </c>
      <c r="K25" s="9">
        <v>2164808408.66</v>
      </c>
      <c r="L25" s="29">
        <f>SUM(I25:K25)</f>
        <v>11822000516.08</v>
      </c>
      <c r="M25" s="49">
        <v>0.836616430174349</v>
      </c>
    </row>
    <row r="26" spans="2:13" ht="15">
      <c r="B26" s="72"/>
      <c r="C26" s="12"/>
      <c r="D26" s="9" t="s">
        <v>22</v>
      </c>
      <c r="E26" s="12"/>
      <c r="F26" s="9">
        <v>3615</v>
      </c>
      <c r="G26" s="44">
        <f>F26/F27</f>
        <v>0.7343083485679464</v>
      </c>
      <c r="H26" s="52"/>
      <c r="I26" s="9">
        <v>598295875.45</v>
      </c>
      <c r="J26" s="9">
        <v>1379616530.86</v>
      </c>
      <c r="K26" s="9">
        <v>330816632.63</v>
      </c>
      <c r="L26" s="29">
        <f>SUM(I26:K26)</f>
        <v>2308729038.94</v>
      </c>
      <c r="M26" s="49">
        <v>0.16338356982565097</v>
      </c>
    </row>
    <row r="27" spans="2:13" ht="14.25">
      <c r="B27" s="73"/>
      <c r="C27" s="12"/>
      <c r="D27" s="22" t="s">
        <v>7</v>
      </c>
      <c r="E27" s="12"/>
      <c r="F27" s="22">
        <f>SUM(F25:F26)</f>
        <v>4923</v>
      </c>
      <c r="G27" s="45">
        <f>F27/F27</f>
        <v>1</v>
      </c>
      <c r="H27" s="35"/>
      <c r="I27" s="22">
        <f>SUM(I25:I26)</f>
        <v>4177794764.7</v>
      </c>
      <c r="J27" s="22">
        <f>SUM(J25:J26)</f>
        <v>7457309749.03</v>
      </c>
      <c r="K27" s="22">
        <f>SUM(K25:K26)</f>
        <v>2495625041.29</v>
      </c>
      <c r="L27" s="10">
        <f>SUM(L25:L26)</f>
        <v>14130729555.02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74" t="s">
        <v>6</v>
      </c>
      <c r="C29" s="12"/>
      <c r="D29" s="33" t="s">
        <v>21</v>
      </c>
      <c r="E29" s="12"/>
      <c r="F29" s="33">
        <v>3627</v>
      </c>
      <c r="G29" s="47">
        <v>0.24666757344940152</v>
      </c>
      <c r="H29" s="1"/>
      <c r="I29" s="33">
        <v>7043947492.73</v>
      </c>
      <c r="J29" s="33">
        <v>12588261485.849998</v>
      </c>
      <c r="K29" s="33">
        <v>5037505389.61</v>
      </c>
      <c r="L29" s="33">
        <v>24669714368.19</v>
      </c>
      <c r="M29" s="47">
        <v>0.7705024662193323</v>
      </c>
    </row>
    <row r="30" spans="2:13" ht="14.25">
      <c r="B30" s="75"/>
      <c r="C30" s="12"/>
      <c r="D30" s="33" t="s">
        <v>22</v>
      </c>
      <c r="E30" s="12"/>
      <c r="F30" s="33">
        <v>11077</v>
      </c>
      <c r="G30" s="47">
        <v>0.7533324265505985</v>
      </c>
      <c r="H30" s="1"/>
      <c r="I30" s="33">
        <v>1555246385.6</v>
      </c>
      <c r="J30" s="33">
        <v>4149969930.55</v>
      </c>
      <c r="K30" s="33">
        <v>1642766143.08</v>
      </c>
      <c r="L30" s="33">
        <v>7347982459.230001</v>
      </c>
      <c r="M30" s="47">
        <v>0.2294975337806678</v>
      </c>
    </row>
    <row r="31" spans="2:13" ht="14.25">
      <c r="B31" s="76"/>
      <c r="C31" s="12"/>
      <c r="D31" s="31" t="s">
        <v>7</v>
      </c>
      <c r="E31" s="12"/>
      <c r="F31" s="31">
        <v>14704</v>
      </c>
      <c r="G31" s="48">
        <v>1</v>
      </c>
      <c r="H31" s="23"/>
      <c r="I31" s="31">
        <v>8599193878.33</v>
      </c>
      <c r="J31" s="31">
        <v>16738231416.399998</v>
      </c>
      <c r="K31" s="31">
        <v>6680271532.69</v>
      </c>
      <c r="L31" s="31">
        <v>32017696827.42</v>
      </c>
      <c r="M31" s="48">
        <v>1</v>
      </c>
    </row>
    <row r="32" spans="2:13" s="15" customFormat="1" ht="14.2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4.2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4.2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G10:G11"/>
    <mergeCell ref="I10:M10"/>
    <mergeCell ref="B13:B15"/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B10:B11"/>
    <mergeCell ref="D10:D11"/>
    <mergeCell ref="F10:F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F31" sqref="F3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77" t="s">
        <v>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56"/>
      <c r="N1" s="24"/>
    </row>
    <row r="2" spans="2:14" s="1" customFormat="1" ht="15.75" customHeight="1">
      <c r="B2" s="78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57"/>
      <c r="N2" s="25"/>
    </row>
    <row r="3" spans="2:14" s="1" customFormat="1" ht="15" customHeight="1">
      <c r="B3" s="79" t="s">
        <v>10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58"/>
      <c r="N3" s="26"/>
    </row>
    <row r="4" spans="2:14" s="1" customFormat="1" ht="14.25" customHeight="1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59"/>
      <c r="N4" s="27"/>
    </row>
    <row r="6" spans="2:14" ht="15" customHeight="1"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0"/>
      <c r="N6" s="28"/>
    </row>
    <row r="7" spans="1:14" ht="14.25">
      <c r="A7" s="5"/>
      <c r="N7" s="5"/>
    </row>
    <row r="8" spans="1:14" ht="14.25">
      <c r="A8" s="5"/>
      <c r="B8" s="6" t="s">
        <v>26</v>
      </c>
      <c r="C8" s="14"/>
      <c r="D8" s="6"/>
      <c r="E8" s="14"/>
      <c r="F8" s="6"/>
      <c r="G8" s="6"/>
      <c r="N8" s="5"/>
    </row>
    <row r="9" spans="2:8" ht="14.2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82">
        <v>2016</v>
      </c>
      <c r="C10" s="17"/>
      <c r="D10" s="84" t="s">
        <v>0</v>
      </c>
      <c r="E10" s="17"/>
      <c r="F10" s="84" t="s">
        <v>1</v>
      </c>
      <c r="G10" s="84" t="s">
        <v>23</v>
      </c>
      <c r="I10" s="86" t="s">
        <v>2</v>
      </c>
      <c r="J10" s="86"/>
      <c r="K10" s="86"/>
      <c r="L10" s="86"/>
      <c r="M10" s="86"/>
    </row>
    <row r="11" spans="2:13" ht="15">
      <c r="B11" s="83"/>
      <c r="C11" s="17"/>
      <c r="D11" s="85"/>
      <c r="E11" s="17"/>
      <c r="F11" s="85"/>
      <c r="G11" s="85"/>
      <c r="H11" s="2"/>
      <c r="I11" s="60" t="s">
        <v>3</v>
      </c>
      <c r="J11" s="60" t="s">
        <v>4</v>
      </c>
      <c r="K11" s="60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4.25">
      <c r="B13" s="71" t="s">
        <v>11</v>
      </c>
      <c r="C13" s="12"/>
      <c r="D13" s="9" t="s">
        <v>21</v>
      </c>
      <c r="E13" s="12"/>
      <c r="F13" s="9">
        <v>1081</v>
      </c>
      <c r="G13" s="44">
        <v>0.26193360794766174</v>
      </c>
      <c r="H13" s="1"/>
      <c r="I13" s="9">
        <v>1389357483</v>
      </c>
      <c r="J13" s="9">
        <v>2641492664.54</v>
      </c>
      <c r="K13" s="9">
        <v>588191034.52</v>
      </c>
      <c r="L13" s="29">
        <v>4619041182.059999</v>
      </c>
      <c r="M13" s="49">
        <v>0.598461078343971</v>
      </c>
    </row>
    <row r="14" spans="2:13" ht="14.25">
      <c r="B14" s="72"/>
      <c r="C14" s="12"/>
      <c r="D14" s="9" t="s">
        <v>22</v>
      </c>
      <c r="E14" s="12"/>
      <c r="F14" s="9">
        <v>3046</v>
      </c>
      <c r="G14" s="44">
        <v>0.7380663920523383</v>
      </c>
      <c r="H14" s="1"/>
      <c r="I14" s="9">
        <v>720757862.02</v>
      </c>
      <c r="J14" s="9">
        <v>2063502340.62</v>
      </c>
      <c r="K14" s="9">
        <v>314896755.84</v>
      </c>
      <c r="L14" s="29">
        <v>3099156958.48</v>
      </c>
      <c r="M14" s="49">
        <v>0.40153892165602906</v>
      </c>
    </row>
    <row r="15" spans="2:13" ht="14.25">
      <c r="B15" s="73"/>
      <c r="C15" s="12"/>
      <c r="D15" s="22" t="s">
        <v>7</v>
      </c>
      <c r="E15" s="12"/>
      <c r="F15" s="22">
        <v>4127</v>
      </c>
      <c r="G15" s="45">
        <v>1</v>
      </c>
      <c r="H15" s="23"/>
      <c r="I15" s="22">
        <v>2110115345.02</v>
      </c>
      <c r="J15" s="22">
        <v>4704995005.16</v>
      </c>
      <c r="K15" s="22">
        <v>903087790.3599999</v>
      </c>
      <c r="L15" s="10">
        <v>7718198140.539999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4.25">
      <c r="B17" s="71" t="s">
        <v>12</v>
      </c>
      <c r="C17" s="12"/>
      <c r="D17" s="9" t="s">
        <v>21</v>
      </c>
      <c r="E17" s="12"/>
      <c r="F17" s="9">
        <v>793</v>
      </c>
      <c r="G17" s="44">
        <f>F17/F19</f>
        <v>0.2653061224489796</v>
      </c>
      <c r="H17" s="1"/>
      <c r="I17" s="9">
        <v>1055510329.67</v>
      </c>
      <c r="J17" s="9">
        <v>2043490222.62</v>
      </c>
      <c r="K17" s="9">
        <v>413390760.31</v>
      </c>
      <c r="L17" s="29">
        <f>SUM(I17:K17)</f>
        <v>3512391312.6</v>
      </c>
      <c r="M17" s="49">
        <f>L17/L19</f>
        <v>0.7095983118798446</v>
      </c>
    </row>
    <row r="18" spans="2:13" ht="14.25">
      <c r="B18" s="72"/>
      <c r="C18" s="12"/>
      <c r="D18" s="9" t="s">
        <v>22</v>
      </c>
      <c r="E18" s="12"/>
      <c r="F18" s="9">
        <v>2196</v>
      </c>
      <c r="G18" s="44">
        <f>F18/F19</f>
        <v>0.7346938775510204</v>
      </c>
      <c r="H18" s="1"/>
      <c r="I18" s="9">
        <v>325053706.41</v>
      </c>
      <c r="J18" s="9">
        <v>955563160.92</v>
      </c>
      <c r="K18" s="9">
        <v>156822243.56</v>
      </c>
      <c r="L18" s="29">
        <f>SUM(I18:K18)</f>
        <v>1437439110.8899999</v>
      </c>
      <c r="M18" s="49">
        <f>L18/L19</f>
        <v>0.29040168812015543</v>
      </c>
    </row>
    <row r="19" spans="2:13" ht="14.25">
      <c r="B19" s="73"/>
      <c r="C19" s="12"/>
      <c r="D19" s="22" t="s">
        <v>7</v>
      </c>
      <c r="E19" s="12"/>
      <c r="F19" s="22">
        <f>SUM(F17:F18)</f>
        <v>2989</v>
      </c>
      <c r="G19" s="45">
        <f>F19/F19</f>
        <v>1</v>
      </c>
      <c r="H19" s="23"/>
      <c r="I19" s="22">
        <f>SUM(I17:I18)</f>
        <v>1380564036.08</v>
      </c>
      <c r="J19" s="22">
        <f>SUM(J17:J18)</f>
        <v>2999053383.54</v>
      </c>
      <c r="K19" s="22">
        <f>SUM(K17:K18)</f>
        <v>570213003.87</v>
      </c>
      <c r="L19" s="10">
        <f>SUM(L17:L18)</f>
        <v>4949830423.49</v>
      </c>
      <c r="M19" s="50">
        <f>L19/L19</f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4.25">
      <c r="B21" s="71" t="s">
        <v>13</v>
      </c>
      <c r="C21" s="12"/>
      <c r="D21" s="9" t="s">
        <v>21</v>
      </c>
      <c r="E21" s="12"/>
      <c r="F21" s="9">
        <v>1073</v>
      </c>
      <c r="G21" s="44">
        <f>F21/F23</f>
        <v>0.283038776048536</v>
      </c>
      <c r="H21" s="1"/>
      <c r="I21" s="9">
        <v>2045756729.91</v>
      </c>
      <c r="J21" s="9">
        <v>5470069065.09</v>
      </c>
      <c r="K21" s="9">
        <v>999295456.73</v>
      </c>
      <c r="L21" s="29">
        <f>I21+J21+K21</f>
        <v>8515121251.73</v>
      </c>
      <c r="M21" s="49">
        <f>L21/L23</f>
        <v>0.8257699890854953</v>
      </c>
    </row>
    <row r="22" spans="2:13" ht="14.25">
      <c r="B22" s="72"/>
      <c r="C22" s="12"/>
      <c r="D22" s="9" t="s">
        <v>22</v>
      </c>
      <c r="E22" s="12"/>
      <c r="F22" s="9">
        <v>2718</v>
      </c>
      <c r="G22" s="44">
        <f>F22/F23</f>
        <v>0.716961223951464</v>
      </c>
      <c r="H22" s="1"/>
      <c r="I22" s="9">
        <v>325976183.13</v>
      </c>
      <c r="J22" s="9">
        <v>1319770355.81</v>
      </c>
      <c r="K22" s="9">
        <v>150867152.81</v>
      </c>
      <c r="L22" s="29">
        <f>I22+J22+K22</f>
        <v>1796613691.75</v>
      </c>
      <c r="M22" s="49">
        <f>L22/L23</f>
        <v>0.1742300109145047</v>
      </c>
    </row>
    <row r="23" spans="2:13" ht="14.25">
      <c r="B23" s="73"/>
      <c r="C23" s="12"/>
      <c r="D23" s="22" t="s">
        <v>7</v>
      </c>
      <c r="E23" s="12"/>
      <c r="F23" s="22">
        <f>SUM(F21:F22)</f>
        <v>3791</v>
      </c>
      <c r="G23" s="45">
        <f>F23/F23</f>
        <v>1</v>
      </c>
      <c r="H23" s="23"/>
      <c r="I23" s="22">
        <f>SUM(I21:I22)</f>
        <v>2371732913.04</v>
      </c>
      <c r="J23" s="22">
        <f>SUM(J21:J22)</f>
        <v>6789839420.9</v>
      </c>
      <c r="K23" s="22">
        <f>SUM(K21:K22)</f>
        <v>1150162609.54</v>
      </c>
      <c r="L23" s="10">
        <f>SUM(L21:L22)</f>
        <v>10311734943.48</v>
      </c>
      <c r="M23" s="50">
        <f>L23/L23</f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71" t="s">
        <v>14</v>
      </c>
      <c r="C25" s="12"/>
      <c r="D25" s="9" t="s">
        <v>21</v>
      </c>
      <c r="E25" s="12"/>
      <c r="F25" s="9">
        <v>1385</v>
      </c>
      <c r="G25" s="44">
        <f>F25/F27</f>
        <v>0.29978354978354976</v>
      </c>
      <c r="H25" s="52"/>
      <c r="I25" s="55">
        <v>2750737783.1</v>
      </c>
      <c r="J25" s="55">
        <v>5823827785.81</v>
      </c>
      <c r="K25" s="55">
        <v>1462481712.37</v>
      </c>
      <c r="L25" s="29">
        <v>10037047281.279999</v>
      </c>
      <c r="M25" s="49">
        <v>0.8290206996390183</v>
      </c>
    </row>
    <row r="26" spans="2:13" ht="15">
      <c r="B26" s="72"/>
      <c r="C26" s="12"/>
      <c r="D26" s="9" t="s">
        <v>22</v>
      </c>
      <c r="E26" s="12"/>
      <c r="F26" s="9">
        <v>3235</v>
      </c>
      <c r="G26" s="44">
        <f>F26/F27</f>
        <v>0.7002164502164502</v>
      </c>
      <c r="H26" s="52"/>
      <c r="I26" s="55">
        <v>435558681.35</v>
      </c>
      <c r="J26" s="55">
        <v>1394687010.89</v>
      </c>
      <c r="K26" s="55">
        <v>239820016.12</v>
      </c>
      <c r="L26" s="29">
        <v>2070065708.3600001</v>
      </c>
      <c r="M26" s="49">
        <v>0.17097930036098166</v>
      </c>
    </row>
    <row r="27" spans="2:13" ht="14.25">
      <c r="B27" s="73"/>
      <c r="C27" s="12"/>
      <c r="D27" s="22" t="s">
        <v>7</v>
      </c>
      <c r="E27" s="12"/>
      <c r="F27" s="22">
        <f>SUM(F25:F26)</f>
        <v>4620</v>
      </c>
      <c r="G27" s="45">
        <f>F27/F27</f>
        <v>1</v>
      </c>
      <c r="H27" s="35"/>
      <c r="I27" s="22">
        <v>3186296464.45</v>
      </c>
      <c r="J27" s="22">
        <v>7218514796.700001</v>
      </c>
      <c r="K27" s="22">
        <v>1702301728.4899998</v>
      </c>
      <c r="L27" s="10">
        <v>12107112989.64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74" t="s">
        <v>6</v>
      </c>
      <c r="C29" s="12"/>
      <c r="D29" s="33" t="s">
        <v>21</v>
      </c>
      <c r="E29" s="12"/>
      <c r="F29" s="33">
        <v>4332</v>
      </c>
      <c r="G29" s="47">
        <v>0.2789978746699298</v>
      </c>
      <c r="H29" s="1"/>
      <c r="I29" s="33">
        <v>7241362325.68</v>
      </c>
      <c r="J29" s="33">
        <v>15978879738.060001</v>
      </c>
      <c r="K29" s="33">
        <v>3463358963.93</v>
      </c>
      <c r="L29" s="33">
        <v>26683601027.67</v>
      </c>
      <c r="M29" s="47">
        <v>0.7605008963917729</v>
      </c>
    </row>
    <row r="30" spans="2:13" ht="14.25">
      <c r="B30" s="75"/>
      <c r="C30" s="12"/>
      <c r="D30" s="33" t="s">
        <v>22</v>
      </c>
      <c r="E30" s="12"/>
      <c r="F30" s="33">
        <v>11195</v>
      </c>
      <c r="G30" s="47">
        <v>0.7210021253300702</v>
      </c>
      <c r="H30" s="1"/>
      <c r="I30" s="33">
        <v>1807346432.9099998</v>
      </c>
      <c r="J30" s="33">
        <v>5733522868.240001</v>
      </c>
      <c r="K30" s="33">
        <v>862406168.33</v>
      </c>
      <c r="L30" s="33">
        <v>8403275469.48</v>
      </c>
      <c r="M30" s="47">
        <v>0.23949910360822724</v>
      </c>
    </row>
    <row r="31" spans="2:13" ht="14.25">
      <c r="B31" s="76"/>
      <c r="C31" s="12"/>
      <c r="D31" s="31" t="s">
        <v>7</v>
      </c>
      <c r="E31" s="12"/>
      <c r="F31" s="31">
        <v>15527</v>
      </c>
      <c r="G31" s="48">
        <v>1</v>
      </c>
      <c r="H31" s="23"/>
      <c r="I31" s="31">
        <v>9048708758.59</v>
      </c>
      <c r="J31" s="31">
        <v>21712402606.300003</v>
      </c>
      <c r="K31" s="31">
        <v>4325765132.26</v>
      </c>
      <c r="L31" s="31">
        <v>35086876497.149994</v>
      </c>
      <c r="M31" s="48">
        <v>1</v>
      </c>
    </row>
    <row r="32" spans="2:13" s="15" customFormat="1" ht="14.2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4.2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4.2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B10:B11"/>
    <mergeCell ref="D10:D11"/>
    <mergeCell ref="F10:F11"/>
    <mergeCell ref="G10:G11"/>
    <mergeCell ref="I10:M10"/>
    <mergeCell ref="B13:B15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L33" sqref="L33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8.14062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196" width="9.140625" style="2" customWidth="1"/>
    <col min="197" max="197" width="2.57421875" style="2" customWidth="1"/>
    <col min="198" max="198" width="12.7109375" style="2" customWidth="1"/>
    <col min="199" max="199" width="2.57421875" style="2" customWidth="1"/>
    <col min="200" max="203" width="12.710937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07" width="12.7109375" style="2" customWidth="1"/>
    <col min="208" max="16384" width="9.140625" style="2" customWidth="1"/>
  </cols>
  <sheetData>
    <row r="1" spans="2:14" s="1" customFormat="1" ht="18" customHeight="1">
      <c r="B1" s="77" t="s">
        <v>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24"/>
    </row>
    <row r="2" spans="2:14" s="1" customFormat="1" ht="15.75" customHeight="1">
      <c r="B2" s="78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37"/>
      <c r="N2" s="25"/>
    </row>
    <row r="3" spans="2:14" s="1" customFormat="1" ht="15" customHeight="1">
      <c r="B3" s="79" t="s">
        <v>10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38"/>
      <c r="N3" s="26"/>
    </row>
    <row r="4" spans="2:14" s="1" customFormat="1" ht="14.25" customHeight="1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39"/>
      <c r="N4" s="27"/>
    </row>
    <row r="6" spans="2:14" ht="15" customHeight="1"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0"/>
      <c r="N6" s="28"/>
    </row>
    <row r="7" spans="1:14" ht="14.25">
      <c r="A7" s="5"/>
      <c r="N7" s="5"/>
    </row>
    <row r="8" spans="1:14" ht="14.25">
      <c r="A8" s="5"/>
      <c r="B8" s="6" t="s">
        <v>25</v>
      </c>
      <c r="C8" s="14"/>
      <c r="D8" s="6"/>
      <c r="E8" s="14"/>
      <c r="F8" s="6"/>
      <c r="G8" s="6"/>
      <c r="N8" s="5"/>
    </row>
    <row r="9" spans="2:8" ht="14.25">
      <c r="B9" s="2"/>
      <c r="C9" s="15"/>
      <c r="D9" s="2"/>
      <c r="E9" s="15"/>
      <c r="F9" s="2"/>
      <c r="G9" s="2"/>
      <c r="H9" s="6"/>
    </row>
    <row r="10" spans="2:13" s="7" customFormat="1" ht="15" customHeight="1">
      <c r="B10" s="82">
        <v>2015</v>
      </c>
      <c r="C10" s="17"/>
      <c r="D10" s="84" t="s">
        <v>0</v>
      </c>
      <c r="E10" s="17"/>
      <c r="F10" s="84" t="s">
        <v>1</v>
      </c>
      <c r="G10" s="84" t="s">
        <v>23</v>
      </c>
      <c r="I10" s="86" t="s">
        <v>2</v>
      </c>
      <c r="J10" s="86"/>
      <c r="K10" s="86"/>
      <c r="L10" s="86"/>
      <c r="M10" s="86"/>
    </row>
    <row r="11" spans="2:13" ht="15">
      <c r="B11" s="83"/>
      <c r="C11" s="17"/>
      <c r="D11" s="85"/>
      <c r="E11" s="17"/>
      <c r="F11" s="85"/>
      <c r="G11" s="85"/>
      <c r="H11" s="2"/>
      <c r="I11" s="32" t="s">
        <v>3</v>
      </c>
      <c r="J11" s="32" t="s">
        <v>4</v>
      </c>
      <c r="K11" s="32" t="s">
        <v>5</v>
      </c>
      <c r="L11" s="8" t="s">
        <v>6</v>
      </c>
      <c r="M11" s="8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4.25">
      <c r="B13" s="71" t="s">
        <v>11</v>
      </c>
      <c r="C13" s="12"/>
      <c r="D13" s="9" t="s">
        <v>21</v>
      </c>
      <c r="E13" s="12"/>
      <c r="F13" s="9">
        <v>922</v>
      </c>
      <c r="G13" s="44">
        <v>0.31870031109574837</v>
      </c>
      <c r="H13" s="1"/>
      <c r="I13" s="9">
        <v>949777590.23</v>
      </c>
      <c r="J13" s="9">
        <v>409690227.53</v>
      </c>
      <c r="K13" s="9">
        <v>1852288256.73</v>
      </c>
      <c r="L13" s="29">
        <v>3211756074.49</v>
      </c>
      <c r="M13" s="49">
        <v>0.7656293600012147</v>
      </c>
    </row>
    <row r="14" spans="2:13" ht="14.25">
      <c r="B14" s="72"/>
      <c r="C14" s="12"/>
      <c r="D14" s="9" t="s">
        <v>22</v>
      </c>
      <c r="E14" s="12"/>
      <c r="F14" s="9">
        <v>1971</v>
      </c>
      <c r="G14" s="44">
        <v>0.6812996889042516</v>
      </c>
      <c r="H14" s="1"/>
      <c r="I14" s="9">
        <v>229730042.23</v>
      </c>
      <c r="J14" s="9">
        <v>92562222.58</v>
      </c>
      <c r="K14" s="9">
        <v>660874481.43</v>
      </c>
      <c r="L14" s="29">
        <v>983166746.24</v>
      </c>
      <c r="M14" s="49">
        <v>0.23437063999878538</v>
      </c>
    </row>
    <row r="15" spans="2:13" ht="14.25">
      <c r="B15" s="73"/>
      <c r="C15" s="12"/>
      <c r="D15" s="22" t="s">
        <v>7</v>
      </c>
      <c r="E15" s="12"/>
      <c r="F15" s="22">
        <v>2893</v>
      </c>
      <c r="G15" s="45">
        <v>1</v>
      </c>
      <c r="H15" s="23"/>
      <c r="I15" s="22">
        <v>1179507632.46</v>
      </c>
      <c r="J15" s="22">
        <v>502252450.10999995</v>
      </c>
      <c r="K15" s="22">
        <v>2513162738.16</v>
      </c>
      <c r="L15" s="10">
        <v>4194922820.7299995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4.25">
      <c r="B17" s="71" t="s">
        <v>12</v>
      </c>
      <c r="C17" s="12"/>
      <c r="D17" s="9" t="s">
        <v>21</v>
      </c>
      <c r="E17" s="12"/>
      <c r="F17" s="9">
        <v>1179</v>
      </c>
      <c r="G17" s="44">
        <v>0.3153249531960417</v>
      </c>
      <c r="H17" s="1"/>
      <c r="I17" s="9">
        <v>1411887012.11</v>
      </c>
      <c r="J17" s="9">
        <v>677897964.25</v>
      </c>
      <c r="K17" s="9">
        <v>2656016444.41</v>
      </c>
      <c r="L17" s="29">
        <v>4745801420.7699995</v>
      </c>
      <c r="M17" s="49">
        <v>0.8271901938600468</v>
      </c>
    </row>
    <row r="18" spans="2:13" ht="14.25">
      <c r="B18" s="72"/>
      <c r="C18" s="12"/>
      <c r="D18" s="9" t="s">
        <v>22</v>
      </c>
      <c r="E18" s="12"/>
      <c r="F18" s="9">
        <v>2560</v>
      </c>
      <c r="G18" s="44">
        <v>0.6846750468039583</v>
      </c>
      <c r="H18" s="1"/>
      <c r="I18" s="9">
        <v>238482168.99</v>
      </c>
      <c r="J18" s="9">
        <v>109446393.65</v>
      </c>
      <c r="K18" s="9">
        <v>643525433.78</v>
      </c>
      <c r="L18" s="29">
        <v>991453996.42</v>
      </c>
      <c r="M18" s="49">
        <v>0.17280980613995317</v>
      </c>
    </row>
    <row r="19" spans="2:13" ht="14.25">
      <c r="B19" s="73"/>
      <c r="C19" s="12"/>
      <c r="D19" s="22" t="s">
        <v>7</v>
      </c>
      <c r="E19" s="12"/>
      <c r="F19" s="22">
        <v>3739</v>
      </c>
      <c r="G19" s="45">
        <v>1</v>
      </c>
      <c r="H19" s="23"/>
      <c r="I19" s="22">
        <v>1650369181.1</v>
      </c>
      <c r="J19" s="22">
        <v>787344357.9</v>
      </c>
      <c r="K19" s="22">
        <v>3299541878.1899996</v>
      </c>
      <c r="L19" s="10">
        <v>5737255417.19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4.25">
      <c r="B21" s="71" t="s">
        <v>13</v>
      </c>
      <c r="C21" s="12"/>
      <c r="D21" s="9" t="s">
        <v>21</v>
      </c>
      <c r="E21" s="12"/>
      <c r="F21" s="9">
        <v>733</v>
      </c>
      <c r="G21" s="44">
        <v>0.3032685146876293</v>
      </c>
      <c r="H21" s="1"/>
      <c r="I21" s="9">
        <v>1281854668.56</v>
      </c>
      <c r="J21" s="9">
        <v>682777767.69</v>
      </c>
      <c r="K21" s="9">
        <v>3120437094.1</v>
      </c>
      <c r="L21" s="29">
        <v>4554354537.69</v>
      </c>
      <c r="M21" s="49">
        <v>0.7751273136314468</v>
      </c>
    </row>
    <row r="22" spans="2:13" ht="14.25">
      <c r="B22" s="72"/>
      <c r="C22" s="12"/>
      <c r="D22" s="9" t="s">
        <v>22</v>
      </c>
      <c r="E22" s="12"/>
      <c r="F22" s="9">
        <v>1684</v>
      </c>
      <c r="G22" s="44">
        <v>0.6967314853123707</v>
      </c>
      <c r="H22" s="1"/>
      <c r="I22" s="9">
        <v>195975675.91</v>
      </c>
      <c r="J22" s="9">
        <v>75426728.11</v>
      </c>
      <c r="K22" s="9">
        <v>519149344.35</v>
      </c>
      <c r="L22" s="29">
        <v>1321266741.03</v>
      </c>
      <c r="M22" s="49">
        <v>0.2248726863685532</v>
      </c>
    </row>
    <row r="23" spans="2:13" ht="14.25">
      <c r="B23" s="73"/>
      <c r="C23" s="12"/>
      <c r="D23" s="22" t="s">
        <v>7</v>
      </c>
      <c r="E23" s="12"/>
      <c r="F23" s="22">
        <v>2417</v>
      </c>
      <c r="G23" s="45">
        <v>1</v>
      </c>
      <c r="H23" s="23"/>
      <c r="I23" s="22">
        <v>1477830344.47</v>
      </c>
      <c r="J23" s="22">
        <v>758204495.8000001</v>
      </c>
      <c r="K23" s="22">
        <v>3639586438.45</v>
      </c>
      <c r="L23" s="10">
        <v>5875621278.719999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71" t="s">
        <v>14</v>
      </c>
      <c r="C25" s="12"/>
      <c r="D25" s="9" t="s">
        <v>21</v>
      </c>
      <c r="E25" s="12"/>
      <c r="F25" s="53">
        <v>1726</v>
      </c>
      <c r="G25" s="54">
        <v>0.2533020252421485</v>
      </c>
      <c r="H25" s="52"/>
      <c r="I25" s="55">
        <v>2032324327.66</v>
      </c>
      <c r="J25" s="55">
        <v>5894696157.54</v>
      </c>
      <c r="K25" s="55">
        <v>1233085125.51</v>
      </c>
      <c r="L25" s="29">
        <v>9160105610.71</v>
      </c>
      <c r="M25" s="49">
        <v>0.7201443791638458</v>
      </c>
    </row>
    <row r="26" spans="2:13" ht="15">
      <c r="B26" s="72"/>
      <c r="C26" s="12"/>
      <c r="D26" s="9" t="s">
        <v>22</v>
      </c>
      <c r="E26" s="12"/>
      <c r="F26" s="53">
        <v>5088</v>
      </c>
      <c r="G26" s="54">
        <v>0.7466979747578515</v>
      </c>
      <c r="H26" s="52"/>
      <c r="I26" s="55">
        <v>782408730.34</v>
      </c>
      <c r="J26" s="55">
        <v>2384158327.56</v>
      </c>
      <c r="K26" s="55">
        <v>393145573.04</v>
      </c>
      <c r="L26" s="29">
        <v>3559712630.94</v>
      </c>
      <c r="M26" s="49">
        <v>0.27985562083615423</v>
      </c>
    </row>
    <row r="27" spans="2:13" ht="14.25">
      <c r="B27" s="73"/>
      <c r="C27" s="12"/>
      <c r="D27" s="22" t="s">
        <v>7</v>
      </c>
      <c r="E27" s="12"/>
      <c r="F27" s="22">
        <v>6814</v>
      </c>
      <c r="G27" s="45">
        <v>1</v>
      </c>
      <c r="H27" s="35"/>
      <c r="I27" s="22">
        <v>2814733058</v>
      </c>
      <c r="J27" s="22">
        <v>8278854485.1</v>
      </c>
      <c r="K27" s="22">
        <v>1626230698.55</v>
      </c>
      <c r="L27" s="10">
        <v>12719818241.65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74" t="s">
        <v>6</v>
      </c>
      <c r="C29" s="12"/>
      <c r="D29" s="33" t="s">
        <v>21</v>
      </c>
      <c r="E29" s="12"/>
      <c r="F29" s="33">
        <v>4560</v>
      </c>
      <c r="G29" s="47">
        <v>0.28746138813591376</v>
      </c>
      <c r="H29" s="1"/>
      <c r="I29" s="33">
        <v>5675843598.56</v>
      </c>
      <c r="J29" s="33">
        <v>7665062117.01</v>
      </c>
      <c r="K29" s="33">
        <v>8861826920.75</v>
      </c>
      <c r="L29" s="33">
        <v>22202732636.32</v>
      </c>
      <c r="M29" s="47">
        <v>0.7782890539420517</v>
      </c>
    </row>
    <row r="30" spans="2:13" ht="14.25">
      <c r="B30" s="75"/>
      <c r="C30" s="12"/>
      <c r="D30" s="33" t="s">
        <v>22</v>
      </c>
      <c r="E30" s="12"/>
      <c r="F30" s="33">
        <v>11303</v>
      </c>
      <c r="G30" s="47">
        <v>0.7125386118640863</v>
      </c>
      <c r="H30" s="1"/>
      <c r="I30" s="33">
        <v>1446596617.47</v>
      </c>
      <c r="J30" s="33">
        <v>2661593671.9</v>
      </c>
      <c r="K30" s="33">
        <v>2216694832.6</v>
      </c>
      <c r="L30" s="33">
        <v>6324885121.969999</v>
      </c>
      <c r="M30" s="47">
        <v>0.2217109460579482</v>
      </c>
    </row>
    <row r="31" spans="2:13" ht="14.25">
      <c r="B31" s="76"/>
      <c r="C31" s="12"/>
      <c r="D31" s="31" t="s">
        <v>7</v>
      </c>
      <c r="E31" s="12"/>
      <c r="F31" s="31">
        <v>15863</v>
      </c>
      <c r="G31" s="48">
        <v>1</v>
      </c>
      <c r="H31" s="23"/>
      <c r="I31" s="31">
        <v>7122440216.030001</v>
      </c>
      <c r="J31" s="31">
        <v>10326655788.91</v>
      </c>
      <c r="K31" s="31">
        <v>11078521753.35</v>
      </c>
      <c r="L31" s="31">
        <v>28527617758.29</v>
      </c>
      <c r="M31" s="48">
        <v>1</v>
      </c>
    </row>
    <row r="32" spans="2:13" s="15" customFormat="1" ht="14.2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4.2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4.2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13:B15"/>
    <mergeCell ref="B17:B19"/>
    <mergeCell ref="B21:B23"/>
    <mergeCell ref="B25:B27"/>
    <mergeCell ref="B29:B31"/>
    <mergeCell ref="B1:L1"/>
    <mergeCell ref="B2:L2"/>
    <mergeCell ref="B3:L3"/>
    <mergeCell ref="B4:L4"/>
    <mergeCell ref="B6:L6"/>
    <mergeCell ref="G10:G11"/>
    <mergeCell ref="I10:M10"/>
    <mergeCell ref="B10:B11"/>
    <mergeCell ref="D10:D11"/>
    <mergeCell ref="F10:F1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scale="83" r:id="rId1"/>
  <headerFooter>
    <oddFooter>&amp;L&amp;"Verdana,Normal"&amp;8Secretaria da Fazenda&amp;C&amp;"Verdana,Normal"&amp;8&amp;D&amp;R&amp;"Verdana,Normal"&amp;8Página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G1">
      <selection activeCell="A1" sqref="A1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7.42187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203" width="9.140625" style="2" customWidth="1"/>
    <col min="204" max="204" width="2.57421875" style="2" customWidth="1"/>
    <col min="205" max="205" width="12.7109375" style="2" customWidth="1"/>
    <col min="206" max="206" width="2.57421875" style="2" customWidth="1"/>
    <col min="207" max="210" width="12.7109375" style="2" customWidth="1"/>
    <col min="211" max="211" width="2.57421875" style="2" customWidth="1"/>
    <col min="212" max="212" width="12.7109375" style="2" customWidth="1"/>
    <col min="213" max="213" width="2.57421875" style="2" customWidth="1"/>
    <col min="214" max="214" width="12.7109375" style="2" customWidth="1"/>
    <col min="215" max="16384" width="9.140625" style="2" customWidth="1"/>
  </cols>
  <sheetData>
    <row r="1" spans="2:14" s="1" customFormat="1" ht="18" customHeight="1">
      <c r="B1" s="77" t="s">
        <v>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24"/>
    </row>
    <row r="2" spans="2:14" s="1" customFormat="1" ht="15.75" customHeight="1">
      <c r="B2" s="78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37"/>
      <c r="N2" s="25"/>
    </row>
    <row r="3" spans="2:14" s="1" customFormat="1" ht="15" customHeight="1">
      <c r="B3" s="79" t="s">
        <v>10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38"/>
      <c r="N3" s="26"/>
    </row>
    <row r="4" spans="2:14" s="1" customFormat="1" ht="14.25" customHeight="1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39"/>
      <c r="N4" s="27"/>
    </row>
    <row r="6" spans="2:14" ht="15" customHeight="1"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0"/>
      <c r="N6" s="28"/>
    </row>
    <row r="7" spans="1:14" ht="14.25">
      <c r="A7" s="5"/>
      <c r="N7" s="5"/>
    </row>
    <row r="8" spans="1:14" ht="14.25">
      <c r="A8" s="5"/>
      <c r="B8" s="6" t="s">
        <v>16</v>
      </c>
      <c r="C8" s="14"/>
      <c r="D8" s="6"/>
      <c r="E8" s="14"/>
      <c r="F8" s="6"/>
      <c r="G8" s="6"/>
      <c r="N8" s="5"/>
    </row>
    <row r="9" spans="2:8" ht="14.25">
      <c r="B9" s="2"/>
      <c r="C9" s="15"/>
      <c r="D9" s="2"/>
      <c r="E9" s="15"/>
      <c r="F9" s="2"/>
      <c r="G9" s="2"/>
      <c r="H9" s="6"/>
    </row>
    <row r="10" spans="2:14" s="7" customFormat="1" ht="15" customHeight="1">
      <c r="B10" s="82">
        <v>2014</v>
      </c>
      <c r="C10" s="17"/>
      <c r="D10" s="84" t="s">
        <v>0</v>
      </c>
      <c r="E10" s="17"/>
      <c r="F10" s="84" t="s">
        <v>1</v>
      </c>
      <c r="G10" s="84" t="s">
        <v>23</v>
      </c>
      <c r="I10" s="86" t="s">
        <v>2</v>
      </c>
      <c r="J10" s="86"/>
      <c r="K10" s="86"/>
      <c r="L10" s="86"/>
      <c r="M10" s="86"/>
      <c r="N10" s="43"/>
    </row>
    <row r="11" spans="2:13" ht="15">
      <c r="B11" s="83"/>
      <c r="C11" s="17"/>
      <c r="D11" s="85"/>
      <c r="E11" s="17"/>
      <c r="F11" s="85"/>
      <c r="G11" s="85"/>
      <c r="H11" s="2"/>
      <c r="I11" s="41" t="s">
        <v>3</v>
      </c>
      <c r="J11" s="41" t="s">
        <v>4</v>
      </c>
      <c r="K11" s="41" t="s">
        <v>5</v>
      </c>
      <c r="L11" s="42" t="s">
        <v>6</v>
      </c>
      <c r="M11" s="42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4.25">
      <c r="B13" s="71" t="s">
        <v>11</v>
      </c>
      <c r="C13" s="12"/>
      <c r="D13" s="9" t="s">
        <v>21</v>
      </c>
      <c r="E13" s="12"/>
      <c r="F13" s="9">
        <v>1001</v>
      </c>
      <c r="G13" s="44">
        <v>0.2967684553809665</v>
      </c>
      <c r="H13" s="1"/>
      <c r="I13" s="9">
        <v>872519723.39</v>
      </c>
      <c r="J13" s="9">
        <v>469496183</v>
      </c>
      <c r="K13" s="9">
        <v>2156765645.5</v>
      </c>
      <c r="L13" s="29">
        <v>3498781551.89</v>
      </c>
      <c r="M13" s="49">
        <v>0.7777711087545023</v>
      </c>
    </row>
    <row r="14" spans="2:13" ht="14.25">
      <c r="B14" s="72"/>
      <c r="C14" s="12"/>
      <c r="D14" s="9" t="s">
        <v>22</v>
      </c>
      <c r="E14" s="12"/>
      <c r="F14" s="9">
        <v>2372</v>
      </c>
      <c r="G14" s="44">
        <v>0.7032315446190335</v>
      </c>
      <c r="H14" s="1"/>
      <c r="I14" s="9">
        <v>249339192.63</v>
      </c>
      <c r="J14" s="9">
        <v>73582197.36</v>
      </c>
      <c r="K14" s="9">
        <v>676769053.94</v>
      </c>
      <c r="L14" s="29">
        <v>999690443.9300001</v>
      </c>
      <c r="M14" s="49">
        <v>0.22222889124549777</v>
      </c>
    </row>
    <row r="15" spans="2:13" ht="14.25">
      <c r="B15" s="73"/>
      <c r="C15" s="12"/>
      <c r="D15" s="22" t="s">
        <v>7</v>
      </c>
      <c r="E15" s="12"/>
      <c r="F15" s="22">
        <v>3373</v>
      </c>
      <c r="G15" s="45">
        <v>1</v>
      </c>
      <c r="H15" s="23"/>
      <c r="I15" s="22">
        <v>1121858916.02</v>
      </c>
      <c r="J15" s="22">
        <v>543078380.36</v>
      </c>
      <c r="K15" s="22">
        <v>2833534699.44</v>
      </c>
      <c r="L15" s="10">
        <v>4498471995.82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4.25">
      <c r="B17" s="71" t="s">
        <v>12</v>
      </c>
      <c r="C17" s="12"/>
      <c r="D17" s="9" t="s">
        <v>21</v>
      </c>
      <c r="E17" s="12"/>
      <c r="F17" s="9">
        <v>1003</v>
      </c>
      <c r="G17" s="44">
        <v>0.2299403943145346</v>
      </c>
      <c r="H17" s="1"/>
      <c r="I17" s="9">
        <v>1369253795.02</v>
      </c>
      <c r="J17" s="9">
        <v>829745564.74</v>
      </c>
      <c r="K17" s="9">
        <v>2951209342.8</v>
      </c>
      <c r="L17" s="29">
        <v>5150208702.56</v>
      </c>
      <c r="M17" s="49">
        <v>0.7621747555454963</v>
      </c>
    </row>
    <row r="18" spans="2:13" ht="14.25">
      <c r="B18" s="72"/>
      <c r="C18" s="12"/>
      <c r="D18" s="9" t="s">
        <v>22</v>
      </c>
      <c r="E18" s="12"/>
      <c r="F18" s="9">
        <v>3359</v>
      </c>
      <c r="G18" s="44">
        <v>0.7700596056854654</v>
      </c>
      <c r="H18" s="1"/>
      <c r="I18" s="9">
        <v>413822368.7</v>
      </c>
      <c r="J18" s="9">
        <v>180661475.07</v>
      </c>
      <c r="K18" s="9">
        <v>1012561830.16</v>
      </c>
      <c r="L18" s="29">
        <v>1607045673.9299998</v>
      </c>
      <c r="M18" s="49">
        <v>0.2378252444545038</v>
      </c>
    </row>
    <row r="19" spans="2:13" ht="14.25">
      <c r="B19" s="73"/>
      <c r="C19" s="12"/>
      <c r="D19" s="22" t="s">
        <v>7</v>
      </c>
      <c r="E19" s="12"/>
      <c r="F19" s="22">
        <v>4362</v>
      </c>
      <c r="G19" s="45">
        <v>1</v>
      </c>
      <c r="H19" s="23"/>
      <c r="I19" s="22">
        <v>1783076163.72</v>
      </c>
      <c r="J19" s="22">
        <v>1010407039.81</v>
      </c>
      <c r="K19" s="22">
        <v>3963771172.96</v>
      </c>
      <c r="L19" s="10">
        <v>6757254376.49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4.25">
      <c r="B21" s="71" t="s">
        <v>13</v>
      </c>
      <c r="C21" s="12"/>
      <c r="D21" s="9" t="s">
        <v>21</v>
      </c>
      <c r="E21" s="12"/>
      <c r="F21" s="9">
        <v>1120</v>
      </c>
      <c r="G21" s="44">
        <v>0.26180458158017766</v>
      </c>
      <c r="H21" s="1"/>
      <c r="I21" s="9">
        <v>1666412393.62</v>
      </c>
      <c r="J21" s="9">
        <v>920831108.87</v>
      </c>
      <c r="K21" s="9">
        <v>4458929666.47</v>
      </c>
      <c r="L21" s="29">
        <v>7046173168.96</v>
      </c>
      <c r="M21" s="49">
        <v>0.8465875612388917</v>
      </c>
    </row>
    <row r="22" spans="2:13" ht="14.25">
      <c r="B22" s="72"/>
      <c r="C22" s="12"/>
      <c r="D22" s="9" t="s">
        <v>22</v>
      </c>
      <c r="E22" s="12"/>
      <c r="F22" s="9">
        <v>3158</v>
      </c>
      <c r="G22" s="44">
        <v>0.7381954184198224</v>
      </c>
      <c r="H22" s="1"/>
      <c r="I22" s="9">
        <v>283090842.03</v>
      </c>
      <c r="J22" s="9">
        <v>117071197.84</v>
      </c>
      <c r="K22" s="9">
        <v>876694199.55</v>
      </c>
      <c r="L22" s="29">
        <v>1276856239.42</v>
      </c>
      <c r="M22" s="49">
        <v>0.15341243876110827</v>
      </c>
    </row>
    <row r="23" spans="2:13" ht="14.25">
      <c r="B23" s="73"/>
      <c r="C23" s="12"/>
      <c r="D23" s="22" t="s">
        <v>7</v>
      </c>
      <c r="E23" s="12"/>
      <c r="F23" s="22">
        <v>4278</v>
      </c>
      <c r="G23" s="45">
        <v>1</v>
      </c>
      <c r="H23" s="23"/>
      <c r="I23" s="22">
        <v>1949503235.6499999</v>
      </c>
      <c r="J23" s="22">
        <v>1037902306.71</v>
      </c>
      <c r="K23" s="22">
        <v>5335623866.02</v>
      </c>
      <c r="L23" s="10">
        <v>8323029408.38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71" t="s">
        <v>14</v>
      </c>
      <c r="C25" s="12"/>
      <c r="D25" s="9" t="s">
        <v>21</v>
      </c>
      <c r="E25" s="12"/>
      <c r="F25" s="9">
        <v>1908</v>
      </c>
      <c r="G25" s="44">
        <v>0.3081395348837209</v>
      </c>
      <c r="H25" s="1"/>
      <c r="I25" s="9">
        <v>3465315223.75</v>
      </c>
      <c r="J25" s="9">
        <v>2378842963.93</v>
      </c>
      <c r="K25" s="9">
        <v>8450858668.16</v>
      </c>
      <c r="L25" s="29">
        <v>14295016855.84</v>
      </c>
      <c r="M25" s="49">
        <v>0.8747135592886783</v>
      </c>
    </row>
    <row r="26" spans="2:13" ht="14.25">
      <c r="B26" s="72"/>
      <c r="C26" s="12"/>
      <c r="D26" s="9" t="s">
        <v>22</v>
      </c>
      <c r="E26" s="12"/>
      <c r="F26" s="9">
        <v>4284</v>
      </c>
      <c r="G26" s="44">
        <v>0.6918604651162791</v>
      </c>
      <c r="H26" s="1"/>
      <c r="I26" s="9">
        <v>393493370.96</v>
      </c>
      <c r="J26" s="9">
        <v>246946868.53</v>
      </c>
      <c r="K26" s="9">
        <v>1407054923.65</v>
      </c>
      <c r="L26" s="29">
        <v>2047495163.14</v>
      </c>
      <c r="M26" s="49">
        <v>0.1252864407113217</v>
      </c>
    </row>
    <row r="27" spans="2:13" ht="14.25">
      <c r="B27" s="73"/>
      <c r="C27" s="12"/>
      <c r="D27" s="22" t="s">
        <v>7</v>
      </c>
      <c r="E27" s="12"/>
      <c r="F27" s="22">
        <v>6192</v>
      </c>
      <c r="G27" s="45">
        <v>1</v>
      </c>
      <c r="H27" s="23"/>
      <c r="I27" s="22">
        <v>3858808594.71</v>
      </c>
      <c r="J27" s="22">
        <v>2625789832.46</v>
      </c>
      <c r="K27" s="22">
        <v>9857913591.81</v>
      </c>
      <c r="L27" s="10">
        <v>16342512018.98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74" t="s">
        <v>6</v>
      </c>
      <c r="C29" s="12"/>
      <c r="D29" s="33" t="s">
        <v>21</v>
      </c>
      <c r="E29" s="12"/>
      <c r="F29" s="33">
        <v>5032</v>
      </c>
      <c r="G29" s="47">
        <v>0.2764075803350728</v>
      </c>
      <c r="H29" s="1"/>
      <c r="I29" s="33">
        <v>7373501135.78</v>
      </c>
      <c r="J29" s="33">
        <v>4598915820.54</v>
      </c>
      <c r="K29" s="33">
        <v>18017763322.93</v>
      </c>
      <c r="L29" s="33">
        <v>29990180279.25</v>
      </c>
      <c r="M29" s="47">
        <v>0.8348864646566153</v>
      </c>
    </row>
    <row r="30" spans="2:13" ht="14.25">
      <c r="B30" s="75"/>
      <c r="C30" s="12"/>
      <c r="D30" s="33" t="s">
        <v>22</v>
      </c>
      <c r="E30" s="12"/>
      <c r="F30" s="33">
        <v>13173</v>
      </c>
      <c r="G30" s="47">
        <v>0.7235924196649273</v>
      </c>
      <c r="H30" s="1"/>
      <c r="I30" s="33">
        <v>1339745774.32</v>
      </c>
      <c r="J30" s="33">
        <v>618261738.8</v>
      </c>
      <c r="K30" s="33">
        <v>3973080007.2999997</v>
      </c>
      <c r="L30" s="33">
        <v>5931087520.42</v>
      </c>
      <c r="M30" s="47">
        <v>0.16511353534338474</v>
      </c>
    </row>
    <row r="31" spans="2:13" ht="14.25">
      <c r="B31" s="76"/>
      <c r="C31" s="12"/>
      <c r="D31" s="31" t="s">
        <v>7</v>
      </c>
      <c r="E31" s="12"/>
      <c r="F31" s="31">
        <v>18205</v>
      </c>
      <c r="G31" s="48">
        <v>1</v>
      </c>
      <c r="H31" s="23"/>
      <c r="I31" s="31">
        <v>8713246910.1</v>
      </c>
      <c r="J31" s="31">
        <v>5217177559.34</v>
      </c>
      <c r="K31" s="31">
        <v>21990843330.23</v>
      </c>
      <c r="L31" s="31">
        <v>35921267799.67</v>
      </c>
      <c r="M31" s="48">
        <v>1</v>
      </c>
    </row>
    <row r="32" spans="2:13" s="15" customFormat="1" ht="14.2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4.2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4.2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1:L1"/>
    <mergeCell ref="B2:L2"/>
    <mergeCell ref="B3:L3"/>
    <mergeCell ref="B4:L4"/>
    <mergeCell ref="B6:L6"/>
    <mergeCell ref="G10:G11"/>
    <mergeCell ref="B10:B11"/>
    <mergeCell ref="D10:D11"/>
    <mergeCell ref="F10:F11"/>
    <mergeCell ref="B13:B15"/>
    <mergeCell ref="B17:B19"/>
    <mergeCell ref="I10:M10"/>
    <mergeCell ref="B21:B23"/>
    <mergeCell ref="B25:B27"/>
    <mergeCell ref="B29:B3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showGridLines="0" zoomScalePageLayoutView="0" workbookViewId="0" topLeftCell="A1">
      <selection activeCell="D34" sqref="D34"/>
    </sheetView>
  </sheetViews>
  <sheetFormatPr defaultColWidth="9.140625" defaultRowHeight="15"/>
  <cols>
    <col min="1" max="1" width="2.57421875" style="2" customWidth="1"/>
    <col min="2" max="2" width="12.7109375" style="3" customWidth="1"/>
    <col min="3" max="3" width="2.57421875" style="13" customWidth="1"/>
    <col min="4" max="4" width="16.7109375" style="3" customWidth="1"/>
    <col min="5" max="5" width="2.57421875" style="13" customWidth="1"/>
    <col min="6" max="6" width="17.00390625" style="3" customWidth="1"/>
    <col min="7" max="7" width="13.7109375" style="3" customWidth="1"/>
    <col min="8" max="8" width="2.57421875" style="3" customWidth="1"/>
    <col min="9" max="9" width="19.8515625" style="4" customWidth="1"/>
    <col min="10" max="10" width="19.8515625" style="2" customWidth="1"/>
    <col min="11" max="11" width="19.8515625" style="4" customWidth="1"/>
    <col min="12" max="12" width="19.8515625" style="2" customWidth="1"/>
    <col min="13" max="13" width="11.00390625" style="2" customWidth="1"/>
    <col min="14" max="14" width="2.57421875" style="2" customWidth="1"/>
    <col min="15" max="212" width="9.140625" style="2" customWidth="1"/>
    <col min="213" max="213" width="2.57421875" style="2" customWidth="1"/>
    <col min="214" max="214" width="12.7109375" style="2" customWidth="1"/>
    <col min="215" max="215" width="2.57421875" style="2" customWidth="1"/>
    <col min="216" max="219" width="12.7109375" style="2" customWidth="1"/>
    <col min="220" max="220" width="2.57421875" style="2" customWidth="1"/>
    <col min="221" max="221" width="12.7109375" style="2" customWidth="1"/>
    <col min="222" max="222" width="2.57421875" style="2" customWidth="1"/>
    <col min="223" max="223" width="12.7109375" style="2" customWidth="1"/>
    <col min="224" max="16384" width="9.140625" style="2" customWidth="1"/>
  </cols>
  <sheetData>
    <row r="1" spans="2:14" s="1" customFormat="1" ht="18" customHeight="1">
      <c r="B1" s="77" t="s">
        <v>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36"/>
      <c r="N1" s="24"/>
    </row>
    <row r="2" spans="2:14" s="1" customFormat="1" ht="15.75" customHeight="1">
      <c r="B2" s="78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37"/>
      <c r="N2" s="25"/>
    </row>
    <row r="3" spans="2:14" s="1" customFormat="1" ht="15" customHeight="1">
      <c r="B3" s="79" t="s">
        <v>10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38"/>
      <c r="N3" s="26"/>
    </row>
    <row r="4" spans="2:14" s="1" customFormat="1" ht="14.25" customHeight="1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39"/>
      <c r="N4" s="27"/>
    </row>
    <row r="6" spans="2:14" ht="15" customHeight="1"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40"/>
      <c r="N6" s="28"/>
    </row>
    <row r="7" spans="1:14" ht="14.25">
      <c r="A7" s="5"/>
      <c r="N7" s="5"/>
    </row>
    <row r="8" spans="1:14" ht="14.25">
      <c r="A8" s="5"/>
      <c r="B8" s="6" t="s">
        <v>18</v>
      </c>
      <c r="C8" s="14"/>
      <c r="D8" s="6"/>
      <c r="E8" s="14"/>
      <c r="F8" s="6"/>
      <c r="G8" s="6"/>
      <c r="N8" s="5"/>
    </row>
    <row r="9" spans="2:8" ht="14.25">
      <c r="B9" s="2"/>
      <c r="C9" s="15"/>
      <c r="D9" s="2"/>
      <c r="E9" s="15"/>
      <c r="F9" s="2"/>
      <c r="G9" s="2"/>
      <c r="H9" s="6"/>
    </row>
    <row r="10" spans="2:14" s="7" customFormat="1" ht="15" customHeight="1">
      <c r="B10" s="82">
        <v>2013</v>
      </c>
      <c r="C10" s="17"/>
      <c r="D10" s="84" t="s">
        <v>0</v>
      </c>
      <c r="E10" s="17"/>
      <c r="F10" s="84" t="s">
        <v>1</v>
      </c>
      <c r="G10" s="84" t="s">
        <v>23</v>
      </c>
      <c r="I10" s="86" t="s">
        <v>2</v>
      </c>
      <c r="J10" s="86"/>
      <c r="K10" s="86"/>
      <c r="L10" s="86"/>
      <c r="M10" s="86"/>
      <c r="N10" s="43"/>
    </row>
    <row r="11" spans="2:13" ht="15">
      <c r="B11" s="83"/>
      <c r="C11" s="17"/>
      <c r="D11" s="85"/>
      <c r="E11" s="17"/>
      <c r="F11" s="85"/>
      <c r="G11" s="85"/>
      <c r="H11" s="2"/>
      <c r="I11" s="41" t="s">
        <v>3</v>
      </c>
      <c r="J11" s="41" t="s">
        <v>4</v>
      </c>
      <c r="K11" s="41" t="s">
        <v>5</v>
      </c>
      <c r="L11" s="42" t="s">
        <v>6</v>
      </c>
      <c r="M11" s="42" t="s">
        <v>24</v>
      </c>
    </row>
    <row r="12" spans="2:13" s="16" customFormat="1" ht="4.5" customHeight="1">
      <c r="B12" s="18"/>
      <c r="C12" s="18"/>
      <c r="D12" s="20"/>
      <c r="E12" s="18"/>
      <c r="F12" s="20"/>
      <c r="G12" s="20"/>
      <c r="I12" s="21"/>
      <c r="J12" s="21"/>
      <c r="K12" s="21"/>
      <c r="L12" s="21"/>
      <c r="M12" s="21"/>
    </row>
    <row r="13" spans="2:13" ht="14.25">
      <c r="B13" s="71" t="s">
        <v>11</v>
      </c>
      <c r="C13" s="12"/>
      <c r="D13" s="9" t="s">
        <v>21</v>
      </c>
      <c r="E13" s="12"/>
      <c r="F13" s="9">
        <v>1062</v>
      </c>
      <c r="G13" s="44">
        <v>0.26947475260086273</v>
      </c>
      <c r="H13" s="1"/>
      <c r="I13" s="9">
        <v>1720716719.63</v>
      </c>
      <c r="J13" s="9">
        <v>1373250961.05</v>
      </c>
      <c r="K13" s="9">
        <v>3727146909.08</v>
      </c>
      <c r="L13" s="29">
        <v>6821114589.76</v>
      </c>
      <c r="M13" s="49">
        <v>0.8763072030430096</v>
      </c>
    </row>
    <row r="14" spans="2:13" ht="14.25">
      <c r="B14" s="72"/>
      <c r="C14" s="12"/>
      <c r="D14" s="9" t="s">
        <v>22</v>
      </c>
      <c r="E14" s="12"/>
      <c r="F14" s="9">
        <v>2879</v>
      </c>
      <c r="G14" s="44">
        <v>0.7305252473991373</v>
      </c>
      <c r="H14" s="1"/>
      <c r="I14" s="9">
        <v>210428393.4</v>
      </c>
      <c r="J14" s="9">
        <v>150696573.33</v>
      </c>
      <c r="K14" s="9">
        <v>601691199.84</v>
      </c>
      <c r="L14" s="29">
        <v>962816166.57</v>
      </c>
      <c r="M14" s="49">
        <v>0.12369279695699048</v>
      </c>
    </row>
    <row r="15" spans="2:13" ht="14.25">
      <c r="B15" s="73"/>
      <c r="C15" s="12"/>
      <c r="D15" s="22" t="s">
        <v>7</v>
      </c>
      <c r="E15" s="12"/>
      <c r="F15" s="22">
        <v>3941</v>
      </c>
      <c r="G15" s="45">
        <v>1</v>
      </c>
      <c r="H15" s="23"/>
      <c r="I15" s="22">
        <v>1931145113.0300002</v>
      </c>
      <c r="J15" s="22">
        <v>1523947534.3799999</v>
      </c>
      <c r="K15" s="22">
        <v>4328838108.92</v>
      </c>
      <c r="L15" s="10">
        <v>7783930756.33</v>
      </c>
      <c r="M15" s="50">
        <v>1</v>
      </c>
    </row>
    <row r="16" spans="2:13" s="16" customFormat="1" ht="4.5" customHeight="1">
      <c r="B16" s="18"/>
      <c r="C16" s="18"/>
      <c r="D16" s="20"/>
      <c r="E16" s="18"/>
      <c r="F16" s="20"/>
      <c r="G16" s="46"/>
      <c r="H16" s="21"/>
      <c r="I16" s="21"/>
      <c r="J16" s="21"/>
      <c r="K16" s="21"/>
      <c r="L16" s="21"/>
      <c r="M16" s="51"/>
    </row>
    <row r="17" spans="2:13" ht="14.25">
      <c r="B17" s="71" t="s">
        <v>12</v>
      </c>
      <c r="C17" s="12"/>
      <c r="D17" s="9" t="s">
        <v>21</v>
      </c>
      <c r="E17" s="12"/>
      <c r="F17" s="9">
        <v>1109</v>
      </c>
      <c r="G17" s="44">
        <v>0.23465933135844266</v>
      </c>
      <c r="H17" s="1"/>
      <c r="I17" s="9">
        <v>1307829114.84</v>
      </c>
      <c r="J17" s="9">
        <v>1060311803.44</v>
      </c>
      <c r="K17" s="9">
        <v>3192371809.99</v>
      </c>
      <c r="L17" s="29">
        <v>5560512728.2699995</v>
      </c>
      <c r="M17" s="49">
        <v>0.8032396036574083</v>
      </c>
    </row>
    <row r="18" spans="2:13" ht="14.25">
      <c r="B18" s="72"/>
      <c r="C18" s="12"/>
      <c r="D18" s="9" t="s">
        <v>22</v>
      </c>
      <c r="E18" s="12"/>
      <c r="F18" s="9">
        <v>3617</v>
      </c>
      <c r="G18" s="44">
        <v>0.7653406686415574</v>
      </c>
      <c r="H18" s="1"/>
      <c r="I18" s="9">
        <v>315710977.44</v>
      </c>
      <c r="J18" s="9">
        <v>181982786.24</v>
      </c>
      <c r="K18" s="9">
        <v>864401286.54</v>
      </c>
      <c r="L18" s="29">
        <v>1362095050.22</v>
      </c>
      <c r="M18" s="49">
        <v>0.19676039634259163</v>
      </c>
    </row>
    <row r="19" spans="2:13" ht="14.25">
      <c r="B19" s="73"/>
      <c r="C19" s="12"/>
      <c r="D19" s="22" t="s">
        <v>7</v>
      </c>
      <c r="E19" s="12"/>
      <c r="F19" s="22">
        <v>4726</v>
      </c>
      <c r="G19" s="45">
        <v>1</v>
      </c>
      <c r="H19" s="23"/>
      <c r="I19" s="22">
        <v>1623540092.28</v>
      </c>
      <c r="J19" s="22">
        <v>1242294589.68</v>
      </c>
      <c r="K19" s="22">
        <v>4056773096.5299997</v>
      </c>
      <c r="L19" s="10">
        <v>6922607778.49</v>
      </c>
      <c r="M19" s="50">
        <v>1</v>
      </c>
    </row>
    <row r="20" spans="2:13" s="16" customFormat="1" ht="4.5" customHeight="1">
      <c r="B20" s="18"/>
      <c r="C20" s="18"/>
      <c r="D20" s="20"/>
      <c r="E20" s="18"/>
      <c r="F20" s="20"/>
      <c r="G20" s="46"/>
      <c r="H20" s="21"/>
      <c r="I20" s="21"/>
      <c r="J20" s="21"/>
      <c r="K20" s="21"/>
      <c r="L20" s="21"/>
      <c r="M20" s="51"/>
    </row>
    <row r="21" spans="2:13" ht="14.25">
      <c r="B21" s="71" t="s">
        <v>13</v>
      </c>
      <c r="C21" s="12"/>
      <c r="D21" s="9" t="s">
        <v>21</v>
      </c>
      <c r="E21" s="12"/>
      <c r="F21" s="9">
        <v>1355</v>
      </c>
      <c r="G21" s="44">
        <v>0.27203372816703475</v>
      </c>
      <c r="H21" s="1"/>
      <c r="I21" s="9">
        <v>1949198973.65</v>
      </c>
      <c r="J21" s="9">
        <v>1256211330.64</v>
      </c>
      <c r="K21" s="9">
        <v>4273311853.12</v>
      </c>
      <c r="L21" s="29">
        <v>7478722157.41</v>
      </c>
      <c r="M21" s="49">
        <v>0.790601417313523</v>
      </c>
    </row>
    <row r="22" spans="2:13" ht="14.25">
      <c r="B22" s="72"/>
      <c r="C22" s="12"/>
      <c r="D22" s="9" t="s">
        <v>22</v>
      </c>
      <c r="E22" s="12"/>
      <c r="F22" s="9">
        <v>3626</v>
      </c>
      <c r="G22" s="44">
        <v>0.7279662718329653</v>
      </c>
      <c r="H22" s="1"/>
      <c r="I22" s="9">
        <v>469971529.47</v>
      </c>
      <c r="J22" s="9">
        <v>262891433.19</v>
      </c>
      <c r="K22" s="9">
        <v>1247950359.67</v>
      </c>
      <c r="L22" s="29">
        <v>1980813322.3300002</v>
      </c>
      <c r="M22" s="49">
        <v>0.2093985826864771</v>
      </c>
    </row>
    <row r="23" spans="2:13" ht="14.25">
      <c r="B23" s="73"/>
      <c r="C23" s="12"/>
      <c r="D23" s="22" t="s">
        <v>7</v>
      </c>
      <c r="E23" s="12"/>
      <c r="F23" s="22">
        <v>4981</v>
      </c>
      <c r="G23" s="45">
        <v>1</v>
      </c>
      <c r="H23" s="23"/>
      <c r="I23" s="22">
        <v>2419170503.12</v>
      </c>
      <c r="J23" s="22">
        <v>1519102763.8300002</v>
      </c>
      <c r="K23" s="22">
        <v>5521262212.79</v>
      </c>
      <c r="L23" s="10">
        <v>9459535479.74</v>
      </c>
      <c r="M23" s="50">
        <v>1</v>
      </c>
    </row>
    <row r="24" spans="2:13" s="16" customFormat="1" ht="4.5" customHeight="1">
      <c r="B24" s="18"/>
      <c r="C24" s="18"/>
      <c r="D24" s="20"/>
      <c r="E24" s="18"/>
      <c r="F24" s="20"/>
      <c r="G24" s="46"/>
      <c r="H24" s="21"/>
      <c r="I24" s="21"/>
      <c r="J24" s="21"/>
      <c r="K24" s="21"/>
      <c r="L24" s="21"/>
      <c r="M24" s="51"/>
    </row>
    <row r="25" spans="2:13" ht="15" customHeight="1">
      <c r="B25" s="71" t="s">
        <v>14</v>
      </c>
      <c r="C25" s="12"/>
      <c r="D25" s="9" t="s">
        <v>21</v>
      </c>
      <c r="E25" s="12"/>
      <c r="F25" s="9">
        <v>1382</v>
      </c>
      <c r="G25" s="44">
        <v>0.3216197346986269</v>
      </c>
      <c r="H25" s="1"/>
      <c r="I25" s="9">
        <v>1897857281.6</v>
      </c>
      <c r="J25" s="9">
        <v>1284515413.23</v>
      </c>
      <c r="K25" s="9">
        <v>4693545649.63</v>
      </c>
      <c r="L25" s="29">
        <v>7875918344.46</v>
      </c>
      <c r="M25" s="49">
        <v>0.8786902178736173</v>
      </c>
    </row>
    <row r="26" spans="2:13" ht="14.25">
      <c r="B26" s="72"/>
      <c r="C26" s="12"/>
      <c r="D26" s="9" t="s">
        <v>22</v>
      </c>
      <c r="E26" s="12"/>
      <c r="F26" s="9">
        <v>2915</v>
      </c>
      <c r="G26" s="44">
        <v>0.6783802653013731</v>
      </c>
      <c r="H26" s="1"/>
      <c r="I26" s="9">
        <v>233627709.08</v>
      </c>
      <c r="J26" s="9">
        <v>141861610.91</v>
      </c>
      <c r="K26" s="9">
        <v>711840342.93</v>
      </c>
      <c r="L26" s="29">
        <v>1087329662.92</v>
      </c>
      <c r="M26" s="49">
        <v>0.1213097821263825</v>
      </c>
    </row>
    <row r="27" spans="2:13" ht="14.25">
      <c r="B27" s="73"/>
      <c r="C27" s="12"/>
      <c r="D27" s="22" t="s">
        <v>7</v>
      </c>
      <c r="E27" s="12"/>
      <c r="F27" s="22">
        <v>4297</v>
      </c>
      <c r="G27" s="45">
        <v>1</v>
      </c>
      <c r="H27" s="23"/>
      <c r="I27" s="22">
        <v>2131484990.6799998</v>
      </c>
      <c r="J27" s="22">
        <v>1426377024.14</v>
      </c>
      <c r="K27" s="22">
        <v>5405385992.56</v>
      </c>
      <c r="L27" s="10">
        <v>8963248007.380001</v>
      </c>
      <c r="M27" s="50">
        <v>1</v>
      </c>
    </row>
    <row r="28" spans="2:13" s="16" customFormat="1" ht="4.5" customHeight="1">
      <c r="B28" s="18"/>
      <c r="C28" s="18"/>
      <c r="D28" s="20"/>
      <c r="E28" s="18"/>
      <c r="F28" s="20"/>
      <c r="G28" s="46"/>
      <c r="H28" s="21"/>
      <c r="I28" s="21"/>
      <c r="J28" s="21"/>
      <c r="K28" s="21"/>
      <c r="L28" s="21"/>
      <c r="M28" s="51"/>
    </row>
    <row r="29" spans="2:13" ht="15" customHeight="1">
      <c r="B29" s="74" t="s">
        <v>6</v>
      </c>
      <c r="C29" s="12"/>
      <c r="D29" s="33" t="s">
        <v>21</v>
      </c>
      <c r="E29" s="12"/>
      <c r="F29" s="33">
        <v>4908</v>
      </c>
      <c r="G29" s="47">
        <v>0.2735023683477292</v>
      </c>
      <c r="H29" s="1"/>
      <c r="I29" s="33">
        <v>6875602089.720001</v>
      </c>
      <c r="J29" s="33">
        <v>4974289508.360001</v>
      </c>
      <c r="K29" s="33">
        <v>15886376221.82</v>
      </c>
      <c r="L29" s="33">
        <v>27736267819.9</v>
      </c>
      <c r="M29" s="47">
        <v>0.8372120564837267</v>
      </c>
    </row>
    <row r="30" spans="2:13" ht="14.25">
      <c r="B30" s="75"/>
      <c r="C30" s="12"/>
      <c r="D30" s="33" t="s">
        <v>22</v>
      </c>
      <c r="E30" s="12"/>
      <c r="F30" s="33">
        <v>13037</v>
      </c>
      <c r="G30" s="47">
        <v>0.7264976316522709</v>
      </c>
      <c r="H30" s="1"/>
      <c r="I30" s="33">
        <v>1229738609.39</v>
      </c>
      <c r="J30" s="33">
        <v>737432403.67</v>
      </c>
      <c r="K30" s="33">
        <v>3425883188.98</v>
      </c>
      <c r="L30" s="33">
        <v>5393054202.04</v>
      </c>
      <c r="M30" s="47">
        <v>0.16278794351627335</v>
      </c>
    </row>
    <row r="31" spans="2:13" ht="14.25">
      <c r="B31" s="76"/>
      <c r="C31" s="12"/>
      <c r="D31" s="31" t="s">
        <v>7</v>
      </c>
      <c r="E31" s="12"/>
      <c r="F31" s="31">
        <v>17945</v>
      </c>
      <c r="G31" s="48">
        <v>1</v>
      </c>
      <c r="H31" s="23"/>
      <c r="I31" s="31">
        <v>8105340699.110002</v>
      </c>
      <c r="J31" s="31">
        <v>5711721912.030001</v>
      </c>
      <c r="K31" s="31">
        <v>19312259410.8</v>
      </c>
      <c r="L31" s="31">
        <v>33129322021.940002</v>
      </c>
      <c r="M31" s="48">
        <v>1</v>
      </c>
    </row>
    <row r="32" spans="2:13" s="15" customFormat="1" ht="14.25">
      <c r="B32" s="12"/>
      <c r="C32" s="12"/>
      <c r="D32" s="34"/>
      <c r="E32" s="12"/>
      <c r="F32" s="34"/>
      <c r="G32" s="34"/>
      <c r="H32" s="35"/>
      <c r="I32" s="34"/>
      <c r="J32" s="34"/>
      <c r="K32" s="34"/>
      <c r="L32" s="34"/>
      <c r="M32" s="34"/>
    </row>
    <row r="33" spans="2:8" ht="14.25">
      <c r="B33" s="11" t="s">
        <v>15</v>
      </c>
      <c r="C33" s="19"/>
      <c r="D33" s="11"/>
      <c r="E33" s="19"/>
      <c r="F33" s="11"/>
      <c r="G33" s="11"/>
      <c r="H33" s="11"/>
    </row>
    <row r="35" spans="1:14" s="13" customFormat="1" ht="14.25">
      <c r="A35" s="2"/>
      <c r="B35" s="30" t="s">
        <v>17</v>
      </c>
      <c r="D35" s="3"/>
      <c r="F35" s="3"/>
      <c r="G35" s="3"/>
      <c r="H35" s="3"/>
      <c r="I35" s="4"/>
      <c r="J35" s="2"/>
      <c r="K35" s="4"/>
      <c r="L35" s="2"/>
      <c r="M35" s="2"/>
      <c r="N35" s="2"/>
    </row>
  </sheetData>
  <sheetProtection/>
  <mergeCells count="15">
    <mergeCell ref="B1:L1"/>
    <mergeCell ref="B2:L2"/>
    <mergeCell ref="B3:L3"/>
    <mergeCell ref="B4:L4"/>
    <mergeCell ref="B6:L6"/>
    <mergeCell ref="G10:G11"/>
    <mergeCell ref="B10:B11"/>
    <mergeCell ref="D10:D11"/>
    <mergeCell ref="F10:F11"/>
    <mergeCell ref="B13:B15"/>
    <mergeCell ref="B17:B19"/>
    <mergeCell ref="I10:M10"/>
    <mergeCell ref="B21:B23"/>
    <mergeCell ref="B25:B27"/>
    <mergeCell ref="B29:B31"/>
  </mergeCells>
  <printOptions horizontalCentered="1"/>
  <pageMargins left="0.5118110236220472" right="0.5118110236220472" top="0.7874015748031497" bottom="0.7874015748031497" header="0.31496062992125984" footer="0.31496062992125984"/>
  <pageSetup fitToHeight="10" fitToWidth="1" horizontalDpi="600" verticalDpi="600" orientation="landscape" paperSize="9" r:id="rId1"/>
  <headerFooter>
    <oddFooter>&amp;L&amp;"Verdana,Normal"&amp;8Secretaria da Fazenda&amp;C&amp;"Verdana,Normal"&amp;8&amp;D&amp;R&amp;"Verdana,Normal"&amp;8Página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Sílvio Teixeira Mambrim</dc:creator>
  <cp:keywords/>
  <dc:description/>
  <cp:lastModifiedBy>Maria Augusta Sanches</cp:lastModifiedBy>
  <cp:lastPrinted>2016-03-07T14:37:25Z</cp:lastPrinted>
  <dcterms:created xsi:type="dcterms:W3CDTF">2015-11-12T16:52:28Z</dcterms:created>
  <dcterms:modified xsi:type="dcterms:W3CDTF">2019-02-21T18:32:58Z</dcterms:modified>
  <cp:category/>
  <cp:version/>
  <cp:contentType/>
  <cp:contentStatus/>
</cp:coreProperties>
</file>